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'БР5'!$A$1:$J$23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<sst xmlns="http://schemas.openxmlformats.org/spreadsheetml/2006/main" count="1085" uniqueCount="607">
  <si>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</si>
  <si>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</si>
  <si>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</si>
  <si>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</si>
  <si>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</si>
  <si>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</si>
  <si>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</si>
  <si>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</si>
  <si>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</si>
  <si>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</si>
  <si>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</si>
  <si>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</si>
  <si>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</si>
  <si>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</si>
  <si>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</si>
  <si>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</si>
  <si>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</si>
  <si>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</si>
  <si>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</si>
  <si>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</si>
  <si>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</si>
  <si>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</si>
  <si>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</si>
  <si>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</si>
  <si>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</si>
  <si>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</si>
  <si>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</si>
  <si>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</si>
  <si>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</si>
  <si>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</si>
  <si>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</si>
  <si>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</si>
  <si>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</si>
  <si>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</si>
  <si>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</si>
  <si>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</si>
  <si>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</si>
  <si>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</si>
  <si>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</si>
  <si>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</si>
  <si>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</si>
  <si>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</si>
  <si>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</si>
  <si>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</si>
  <si>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</si>
  <si>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</si>
  <si>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</si>
  <si>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</si>
  <si>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</si>
  <si>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</si>
  <si>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</si>
  <si>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</si>
  <si>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</si>
  <si>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</si>
  <si>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</si>
  <si>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</si>
  <si>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</si>
  <si>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</si>
  <si>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</si>
  <si>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</si>
  <si>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</si>
  <si>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</si>
  <si>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</si>
  <si>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</si>
  <si>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</si>
  <si>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</si>
  <si>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</si>
  <si>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</si>
  <si>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</si>
  <si>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</si>
  <si>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</si>
  <si>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</si>
  <si>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</si>
  <si>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</si>
  <si>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</si>
  <si>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</si>
  <si>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</si>
  <si>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</si>
  <si>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</si>
  <si>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</si>
  <si>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</si>
  <si>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</si>
  <si>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</si>
  <si>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</si>
  <si>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</si>
  <si>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</si>
  <si>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</si>
  <si>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</si>
  <si>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</si>
  <si>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</si>
  <si>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</si>
  <si>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</si>
  <si>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</si>
  <si>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</si>
  <si>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</si>
  <si>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</si>
  <si>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</si>
  <si>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</si>
  <si>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</si>
  <si>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</si>
  <si>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</si>
  <si>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</si>
  <si>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</si>
  <si>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</si>
  <si>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</si>
  <si>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</si>
  <si>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</si>
  <si>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</si>
  <si>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</si>
  <si>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</si>
  <si>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</si>
  <si>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</si>
  <si>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</si>
  <si>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</si>
  <si>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</si>
  <si>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</si>
  <si>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</si>
  <si>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</si>
  <si>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</si>
  <si>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</si>
  <si>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</si>
  <si>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</si>
  <si>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</si>
  <si>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</si>
  <si>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</si>
  <si>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</si>
  <si>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</si>
  <si>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</si>
  <si>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</si>
  <si>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</si>
  <si>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</si>
  <si>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</si>
  <si>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</si>
  <si>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</si>
  <si>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</si>
  <si>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</si>
  <si>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</si>
  <si>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</si>
  <si>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</si>
  <si>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</si>
  <si>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</si>
  <si>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</si>
  <si>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</si>
  <si>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</si>
  <si>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</si>
  <si>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</si>
  <si>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</si>
  <si>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</si>
  <si>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</si>
  <si>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</si>
  <si>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</si>
  <si>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</si>
  <si>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</si>
  <si>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</si>
  <si>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</si>
  <si>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</si>
  <si>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</si>
  <si>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</si>
  <si>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</si>
  <si>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</si>
  <si>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</si>
  <si>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</si>
  <si>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</si>
  <si>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</si>
  <si>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</si>
  <si>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</si>
  <si>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</si>
  <si>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</si>
  <si>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</si>
  <si>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</si>
  <si>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</si>
  <si>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</si>
  <si>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</si>
  <si>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</si>
  <si>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</si>
  <si>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</si>
  <si>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</si>
  <si>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</si>
  <si>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</si>
  <si>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</si>
  <si>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</si>
  <si>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</si>
  <si>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</si>
  <si>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</si>
  <si>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</si>
  <si>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</si>
  <si>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</si>
  <si>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</si>
  <si>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</si>
  <si>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</si>
  <si>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</si>
  <si>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</si>
  <si>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</si>
  <si>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</si>
  <si>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</si>
  <si>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</si>
  <si>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</si>
  <si>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</si>
  <si>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</si>
  <si>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</si>
  <si>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</si>
  <si>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</si>
  <si>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</si>
  <si>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</si>
  <si>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</si>
  <si>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</si>
  <si>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</si>
  <si>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</si>
  <si>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</si>
  <si>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</si>
  <si>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</si>
  <si>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</si>
  <si>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</si>
  <si>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</si>
  <si>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</si>
  <si>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</si>
  <si>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</si>
  <si>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</si>
  <si>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</si>
  <si>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</si>
  <si>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</si>
  <si>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</si>
  <si>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</si>
  <si>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</si>
  <si>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</si>
  <si>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</si>
  <si>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</si>
  <si>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</si>
  <si>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</si>
  <si>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</si>
  <si>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</si>
  <si>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</si>
  <si>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</si>
  <si>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</si>
  <si>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</si>
  <si>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</si>
  <si>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</si>
  <si>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</si>
  <si>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</si>
  <si>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</si>
  <si>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</si>
  <si>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</si>
  <si>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</si>
  <si>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</si>
  <si>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</si>
  <si>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</si>
  <si>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</si>
  <si>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</si>
  <si>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</si>
  <si>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</si>
  <si>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</si>
  <si>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</si>
  <si>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</si>
  <si>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</si>
  <si>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</si>
  <si>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</si>
  <si>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</si>
  <si>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</si>
  <si>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</si>
  <si>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</si>
  <si>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</si>
  <si>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</si>
  <si>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</si>
  <si>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</si>
  <si>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</si>
  <si>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</si>
  <si>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</si>
  <si>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</si>
  <si>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</si>
  <si>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</si>
  <si>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</si>
  <si>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</si>
  <si>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</si>
  <si>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</si>
  <si>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</si>
  <si>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</si>
  <si>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</si>
  <si>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</si>
  <si>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</si>
  <si>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</si>
  <si>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</si>
  <si>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</si>
  <si>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</si>
  <si>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</si>
  <si>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</si>
  <si>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</si>
  <si>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</si>
  <si>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</si>
  <si>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</si>
  <si>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</si>
  <si>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</si>
  <si>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</si>
  <si>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</si>
  <si>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</si>
  <si>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</si>
  <si>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</si>
  <si>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</si>
  <si>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</si>
  <si>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</si>
  <si>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</si>
  <si>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</si>
  <si>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</si>
  <si>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</si>
  <si>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</si>
  <si>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</si>
  <si>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</si>
  <si>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</si>
  <si>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</si>
  <si>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</si>
  <si>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</si>
  <si>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</si>
  <si>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</si>
  <si>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</si>
  <si>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</si>
  <si>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</si>
  <si>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</si>
  <si>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</si>
  <si>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</si>
  <si>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</si>
  <si>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</si>
  <si>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</si>
  <si>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</si>
  <si>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</si>
  <si>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</si>
  <si>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</si>
  <si>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</si>
  <si>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</si>
  <si>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</si>
  <si>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</si>
  <si>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</si>
  <si>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</si>
  <si>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</si>
  <si>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</si>
  <si>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</si>
  <si>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</si>
  <si>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</si>
  <si>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</si>
  <si>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</si>
  <si>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</si>
  <si>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</si>
  <si>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</si>
  <si>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</si>
  <si>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</si>
  <si>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</si>
  <si>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</si>
  <si>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</si>
  <si>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</si>
  <si>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</si>
  <si>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</si>
  <si>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</si>
  <si>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</si>
  <si>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</si>
  <si>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</si>
  <si>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</si>
  <si>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</si>
  <si>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</si>
  <si>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</si>
  <si>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</si>
  <si>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</si>
  <si>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</si>
  <si>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</si>
  <si>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</si>
  <si>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</si>
  <si>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</si>
  <si>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</si>
  <si>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</si>
  <si>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</si>
  <si>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</si>
  <si>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</si>
  <si>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</si>
  <si>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</si>
  <si>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</si>
  <si>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</si>
  <si>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</si>
  <si>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</si>
  <si>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</si>
  <si>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</si>
  <si>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</si>
  <si>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</si>
  <si>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</si>
  <si>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</si>
  <si>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</si>
  <si>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</si>
  <si>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</si>
  <si>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</si>
  <si>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</si>
  <si>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</si>
  <si>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</si>
  <si>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</si>
  <si>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</si>
  <si>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</si>
  <si>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</si>
  <si>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</si>
  <si>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</si>
  <si>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</si>
  <si>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</si>
  <si>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</si>
  <si>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</si>
  <si>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</si>
  <si>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</si>
  <si>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</si>
  <si>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</si>
  <si>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</si>
  <si>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</si>
  <si>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</si>
  <si>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</si>
  <si>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</si>
  <si>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</si>
  <si>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</si>
  <si>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</si>
  <si>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</si>
  <si>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</si>
  <si>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</si>
  <si>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</si>
  <si>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</si>
  <si>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</si>
  <si>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</si>
  <si>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</si>
  <si>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</si>
  <si>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</si>
  <si>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</si>
  <si>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</si>
  <si>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</si>
  <si>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</si>
  <si>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</si>
  <si>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</si>
  <si>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</si>
  <si>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</si>
  <si>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</si>
  <si>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</si>
  <si>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</si>
  <si>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</si>
  <si>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</si>
  <si>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</si>
  <si>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</si>
  <si>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</si>
  <si>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</si>
  <si>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</si>
  <si>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</si>
  <si>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</si>
  <si>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</si>
  <si>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</si>
  <si>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</si>
  <si>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</si>
  <si>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</si>
  <si>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</si>
  <si>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</si>
  <si>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</si>
  <si>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</si>
  <si>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</si>
  <si>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</si>
  <si>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</si>
  <si>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</si>
  <si>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</si>
  <si>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</si>
  <si>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</si>
  <si>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</si>
  <si>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</si>
  <si>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</si>
  <si>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</si>
  <si>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</si>
  <si>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</si>
  <si>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</si>
  <si>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</si>
  <si>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</si>
  <si>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</si>
  <si>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</si>
  <si>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</si>
  <si>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</si>
  <si>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</si>
  <si>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</si>
  <si>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</si>
  <si>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</si>
  <si>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</si>
  <si>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</si>
  <si>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</si>
  <si>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</si>
  <si>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</si>
  <si>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</si>
  <si>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</si>
  <si>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</si>
  <si>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</si>
  <si>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</si>
  <si>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</si>
  <si>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</si>
  <si>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</si>
  <si>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</si>
  <si>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</si>
  <si>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</si>
  <si>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</si>
  <si>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</si>
  <si>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</si>
  <si>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</si>
  <si>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</si>
  <si>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</si>
  <si>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</si>
  <si>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</si>
  <si>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</si>
  <si>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</si>
  <si>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</si>
  <si>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</si>
  <si>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</si>
  <si>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</si>
  <si>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</si>
  <si>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</si>
  <si>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</si>
  <si>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</si>
  <si>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</si>
  <si>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</si>
  <si>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</si>
  <si>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</si>
  <si>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</si>
  <si>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</si>
  <si>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</si>
  <si>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</si>
  <si>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</si>
  <si>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</si>
  <si>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</si>
  <si>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</si>
  <si>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</si>
  <si>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</si>
  <si>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</si>
  <si>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</si>
  <si>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</si>
  <si>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</si>
  <si>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</si>
  <si>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</si>
  <si>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</si>
  <si>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</si>
  <si>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</si>
  <si>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</si>
  <si>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</si>
  <si>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</si>
  <si>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</si>
  <si>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</si>
  <si>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</si>
  <si>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</si>
  <si>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</si>
  <si>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</si>
  <si>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</si>
  <si>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</si>
  <si>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</si>
  <si>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</si>
  <si>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</si>
  <si>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</si>
  <si>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</si>
  <si>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</si>
  <si>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</si>
  <si>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</si>
  <si>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</si>
  <si>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</si>
  <si>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</si>
  <si>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</si>
  <si>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</si>
  <si>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</si>
  <si>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</si>
  <si>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</si>
  <si>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</si>
  <si>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</si>
  <si>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</si>
  <si>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</si>
  <si>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</si>
  <si>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</si>
  <si>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</si>
  <si>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</si>
  <si>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</si>
  <si>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</si>
  <si>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</si>
  <si>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</si>
  <si>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</si>
  <si>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</si>
  <si>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</si>
  <si>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</si>
  <si>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</si>
  <si>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</si>
  <si>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</si>
  <si>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</si>
  <si>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</si>
  <si>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</si>
  <si>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</si>
  <si>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</si>
  <si>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</si>
  <si>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</si>
  <si>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</si>
  <si>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</si>
  <si>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</si>
  <si>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</si>
  <si>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</si>
  <si>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</si>
  <si>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</si>
  <si>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</si>
  <si>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</si>
  <si>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</si>
  <si>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</si>
  <si>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</si>
  <si>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</si>
  <si>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</si>
  <si>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</si>
  <si>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</si>
  <si>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</si>
  <si>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</si>
  <si>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</si>
  <si>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</si>
  <si>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5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</si>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</sst>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0" fillId="0" borderId="0">
      <alignment/>
      <protection/>
    </xf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1" applyNumberFormat="0" applyAlignment="0" applyProtection="0"/>
    <xf numFmtId="0" fontId="102" fillId="26" borderId="2" applyNumberFormat="0" applyAlignment="0" applyProtection="0"/>
    <xf numFmtId="0" fontId="103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7" borderId="7" applyNumberFormat="0" applyAlignment="0" applyProtection="0"/>
    <xf numFmtId="0" fontId="109" fillId="0" borderId="0" applyNumberFormat="0" applyFill="0" applyBorder="0" applyAlignment="0" applyProtection="0"/>
    <xf numFmtId="0" fontId="110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3" fillId="0" borderId="9" applyNumberFormat="0" applyFill="0" applyAlignment="0" applyProtection="0"/>
    <xf numFmtId="0" fontId="28" fillId="0" borderId="0">
      <alignment/>
      <protection/>
    </xf>
    <xf numFmtId="0" fontId="114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5" fillId="31" borderId="0" applyNumberFormat="0" applyBorder="0" applyAlignment="0" applyProtection="0"/>
  </cellStyleXfs>
  <cellXfs count="6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7" fontId="3" fillId="0" borderId="27" xfId="68" applyNumberFormat="1" applyFont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49" fontId="41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top" wrapText="1"/>
      <protection/>
    </xf>
    <xf numFmtId="3" fontId="60" fillId="34" borderId="31" xfId="60" applyNumberFormat="1" applyFont="1" applyFill="1" applyBorder="1" applyAlignment="1">
      <alignment horizontal="right"/>
      <protection/>
    </xf>
    <xf numFmtId="197" fontId="19" fillId="34" borderId="32" xfId="68" applyNumberFormat="1" applyFont="1" applyFill="1" applyBorder="1" applyAlignment="1">
      <alignment horizontal="center" vertical="center" wrapText="1"/>
      <protection/>
    </xf>
    <xf numFmtId="197" fontId="6" fillId="34" borderId="33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36" fillId="34" borderId="29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left" vertical="center" wrapText="1"/>
      <protection/>
    </xf>
    <xf numFmtId="0" fontId="41" fillId="34" borderId="34" xfId="60" applyFont="1" applyFill="1" applyBorder="1" applyAlignment="1">
      <alignment horizontal="left" vertical="center" wrapText="1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49" fontId="41" fillId="34" borderId="29" xfId="59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center" wrapText="1"/>
      <protection/>
    </xf>
    <xf numFmtId="197" fontId="6" fillId="34" borderId="27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3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34" borderId="33" xfId="60" applyNumberFormat="1" applyFont="1" applyFill="1" applyBorder="1" applyAlignment="1">
      <alignment horizontal="right" vertical="center"/>
      <protection/>
    </xf>
    <xf numFmtId="49" fontId="41" fillId="34" borderId="31" xfId="60" applyNumberFormat="1" applyFont="1" applyFill="1" applyBorder="1" applyAlignment="1">
      <alignment horizontal="center" vertical="center"/>
      <protection/>
    </xf>
    <xf numFmtId="0" fontId="64" fillId="34" borderId="31" xfId="59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5" xfId="60" applyFont="1" applyFill="1" applyBorder="1">
      <alignment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49" fontId="41" fillId="34" borderId="37" xfId="60" applyNumberFormat="1" applyFont="1" applyFill="1" applyBorder="1" applyAlignment="1">
      <alignment horizontal="center" vertical="center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0" fontId="41" fillId="34" borderId="38" xfId="60" applyFont="1" applyFill="1" applyBorder="1" applyAlignment="1">
      <alignment horizontal="center" vertical="center" wrapText="1"/>
      <protection/>
    </xf>
    <xf numFmtId="3" fontId="41" fillId="34" borderId="35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49" fontId="47" fillId="34" borderId="31" xfId="59" applyNumberFormat="1" applyFont="1" applyFill="1" applyBorder="1" applyAlignment="1">
      <alignment horizontal="center"/>
      <protection/>
    </xf>
    <xf numFmtId="0" fontId="47" fillId="34" borderId="31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vertical="center"/>
      <protection/>
    </xf>
    <xf numFmtId="3" fontId="42" fillId="0" borderId="42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3" xfId="68" applyNumberFormat="1" applyFont="1" applyBorder="1" applyAlignment="1">
      <alignment horizontal="center" vertical="center"/>
      <protection/>
    </xf>
    <xf numFmtId="49" fontId="36" fillId="0" borderId="44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5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8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1" xfId="60" applyNumberFormat="1" applyFont="1" applyFill="1" applyBorder="1" applyAlignment="1">
      <alignment horizontal="right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 wrapText="1"/>
      <protection/>
    </xf>
    <xf numFmtId="0" fontId="41" fillId="34" borderId="46" xfId="60" applyFont="1" applyFill="1" applyBorder="1" applyAlignment="1">
      <alignment horizontal="left" vertical="center" wrapText="1"/>
      <protection/>
    </xf>
    <xf numFmtId="3" fontId="36" fillId="34" borderId="47" xfId="60" applyNumberFormat="1" applyFont="1" applyFill="1" applyBorder="1" applyAlignment="1">
      <alignment horizontal="right" vertical="center"/>
      <protection/>
    </xf>
    <xf numFmtId="3" fontId="36" fillId="34" borderId="48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2" fillId="0" borderId="31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2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2" fillId="0" borderId="54" xfId="60" applyFont="1" applyFill="1" applyBorder="1" applyAlignment="1">
      <alignment horizontal="left" vertical="center" wrapText="1"/>
      <protection/>
    </xf>
    <xf numFmtId="49" fontId="42" fillId="0" borderId="50" xfId="59" applyNumberFormat="1" applyFont="1" applyBorder="1" applyAlignment="1">
      <alignment horizontal="center" vertical="center"/>
      <protection/>
    </xf>
    <xf numFmtId="49" fontId="42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4" xfId="59" applyNumberFormat="1" applyFont="1" applyBorder="1" applyAlignment="1">
      <alignment horizontal="center" vertical="center"/>
      <protection/>
    </xf>
    <xf numFmtId="49" fontId="42" fillId="0" borderId="55" xfId="68" applyNumberFormat="1" applyFont="1" applyBorder="1" applyAlignment="1">
      <alignment horizontal="center" vertical="center"/>
      <protection/>
    </xf>
    <xf numFmtId="0" fontId="36" fillId="0" borderId="39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4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50" xfId="33" applyFont="1" applyBorder="1" applyAlignment="1">
      <alignment wrapText="1"/>
      <protection/>
    </xf>
    <xf numFmtId="0" fontId="55" fillId="0" borderId="50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6" xfId="60" applyNumberFormat="1" applyFont="1" applyFill="1" applyBorder="1" applyAlignment="1">
      <alignment horizontal="right" vertical="center"/>
      <protection/>
    </xf>
    <xf numFmtId="3" fontId="60" fillId="34" borderId="34" xfId="60" applyNumberFormat="1" applyFont="1" applyFill="1" applyBorder="1" applyAlignment="1">
      <alignment horizontal="right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4" xfId="60" applyNumberFormat="1" applyFont="1" applyFill="1" applyBorder="1" applyAlignment="1">
      <alignment horizontal="center" vertical="center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197" fontId="6" fillId="34" borderId="29" xfId="68" applyNumberFormat="1" applyFont="1" applyFill="1" applyBorder="1" applyAlignment="1">
      <alignment horizontal="center" vertical="center" wrapText="1"/>
      <protection/>
    </xf>
    <xf numFmtId="197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1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9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1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3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left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26" xfId="56" applyFont="1" applyBorder="1" applyAlignment="1">
      <alignment horizontal="left"/>
      <protection/>
    </xf>
    <xf numFmtId="0" fontId="37" fillId="0" borderId="0" xfId="59" applyFont="1" applyAlignment="1" applyProtection="1">
      <alignment vertical="top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38" fillId="0" borderId="26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9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56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56" xfId="60" applyFont="1" applyBorder="1" applyAlignment="1" applyProtection="1">
      <alignment horizontal="center" vertical="center" wrapText="1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6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7" xfId="60" applyFont="1" applyBorder="1" applyAlignment="1" applyProtection="1">
      <alignment horizontal="center" vertical="center"/>
      <protection locked="0"/>
    </xf>
    <xf numFmtId="0" fontId="42" fillId="0" borderId="52" xfId="60" applyFont="1" applyFill="1" applyBorder="1" applyAlignment="1">
      <alignment horizontal="left" vertical="center" wrapText="1"/>
      <protection/>
    </xf>
    <xf numFmtId="0" fontId="42" fillId="0" borderId="59" xfId="60" applyFont="1" applyFill="1" applyBorder="1" applyAlignment="1">
      <alignment horizontal="left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5" t="s">
        <v>599</v>
      </c>
      <c r="F2" s="575"/>
      <c r="G2" s="575"/>
    </row>
    <row r="3" spans="5:7" ht="18.75" customHeight="1">
      <c r="E3" s="575"/>
      <c r="F3" s="575"/>
      <c r="G3" s="575"/>
    </row>
    <row r="4" spans="5:7" ht="86.25" customHeight="1">
      <c r="E4" s="575"/>
      <c r="F4" s="575"/>
      <c r="G4" s="575"/>
    </row>
    <row r="5" spans="1:6" ht="34.5" customHeight="1">
      <c r="A5" s="585" t="s">
        <v>475</v>
      </c>
      <c r="B5" s="585"/>
      <c r="C5" s="585"/>
      <c r="D5" s="585"/>
      <c r="E5" s="585"/>
      <c r="F5" s="585"/>
    </row>
    <row r="6" spans="1:6" ht="18.75">
      <c r="A6" s="586">
        <v>25539000000</v>
      </c>
      <c r="B6" s="586"/>
      <c r="C6" s="36"/>
      <c r="F6" s="32"/>
    </row>
    <row r="7" spans="1:6" s="5" customFormat="1" ht="20.25" customHeight="1">
      <c r="A7" s="576" t="s">
        <v>492</v>
      </c>
      <c r="B7" s="578" t="s">
        <v>546</v>
      </c>
      <c r="C7" s="578" t="s">
        <v>547</v>
      </c>
      <c r="D7" s="580" t="s">
        <v>439</v>
      </c>
      <c r="E7" s="582" t="s">
        <v>440</v>
      </c>
      <c r="F7" s="583"/>
    </row>
    <row r="8" spans="1:6" s="5" customFormat="1" ht="51.75" customHeight="1">
      <c r="A8" s="577"/>
      <c r="B8" s="579"/>
      <c r="C8" s="584"/>
      <c r="D8" s="581"/>
      <c r="E8" s="33" t="s">
        <v>441</v>
      </c>
      <c r="F8" s="34" t="s">
        <v>459</v>
      </c>
    </row>
    <row r="9" spans="1:6" s="19" customFormat="1" ht="22.5" customHeight="1">
      <c r="A9" s="18">
        <v>1</v>
      </c>
      <c r="B9" s="37">
        <v>2</v>
      </c>
      <c r="C9" s="37" t="s">
        <v>548</v>
      </c>
      <c r="D9" s="18" t="s">
        <v>549</v>
      </c>
      <c r="E9" s="18" t="s">
        <v>550</v>
      </c>
      <c r="F9" s="18" t="s">
        <v>551</v>
      </c>
    </row>
    <row r="10" spans="1:6" s="24" customFormat="1" ht="18" customHeight="1">
      <c r="A10" s="20">
        <v>10000000</v>
      </c>
      <c r="B10" s="38" t="s">
        <v>442</v>
      </c>
      <c r="C10" s="393">
        <f>D10+E10</f>
        <v>53372400</v>
      </c>
      <c r="D10" s="392">
        <f>D11+D19+D24+D30+D48</f>
        <v>53330600</v>
      </c>
      <c r="E10" s="392">
        <f>E11+E19+E24+E30+E48</f>
        <v>41800</v>
      </c>
      <c r="F10" s="382"/>
    </row>
    <row r="11" spans="1:6" s="5" customFormat="1" ht="37.5">
      <c r="A11" s="20">
        <v>11000000</v>
      </c>
      <c r="B11" s="25" t="s">
        <v>443</v>
      </c>
      <c r="C11" s="393">
        <f aca="true" t="shared" si="0" ref="C11:C100">D11+E11</f>
        <v>34038800</v>
      </c>
      <c r="D11" s="392">
        <f>SUM(D12,D17)</f>
        <v>34038800</v>
      </c>
      <c r="E11" s="383"/>
      <c r="F11" s="383"/>
    </row>
    <row r="12" spans="1:6" ht="18.75">
      <c r="A12" s="20">
        <v>11010000</v>
      </c>
      <c r="B12" s="25" t="s">
        <v>513</v>
      </c>
      <c r="C12" s="393">
        <f t="shared" si="0"/>
        <v>34032800</v>
      </c>
      <c r="D12" s="392">
        <f>SUM(D13,D14,D15,D16,)</f>
        <v>34032800</v>
      </c>
      <c r="E12" s="383"/>
      <c r="F12" s="383"/>
    </row>
    <row r="13" spans="1:6" ht="47.25">
      <c r="A13" s="10">
        <v>11010100</v>
      </c>
      <c r="B13" s="41" t="s">
        <v>10</v>
      </c>
      <c r="C13" s="393">
        <f t="shared" si="0"/>
        <v>30353800</v>
      </c>
      <c r="D13" s="400">
        <v>30353800</v>
      </c>
      <c r="E13" s="385"/>
      <c r="F13" s="385"/>
    </row>
    <row r="14" spans="1:6" ht="61.5" customHeight="1">
      <c r="A14" s="7">
        <v>11010200</v>
      </c>
      <c r="B14" s="54" t="s">
        <v>12</v>
      </c>
      <c r="C14" s="393">
        <f t="shared" si="0"/>
        <v>3050000</v>
      </c>
      <c r="D14" s="400">
        <v>3050000</v>
      </c>
      <c r="E14" s="385"/>
      <c r="F14" s="385"/>
    </row>
    <row r="15" spans="1:6" ht="47.25">
      <c r="A15" s="10">
        <v>11010400</v>
      </c>
      <c r="B15" s="55" t="s">
        <v>0</v>
      </c>
      <c r="C15" s="393">
        <f t="shared" si="0"/>
        <v>590000</v>
      </c>
      <c r="D15" s="400">
        <v>590000</v>
      </c>
      <c r="E15" s="385"/>
      <c r="F15" s="385"/>
    </row>
    <row r="16" spans="1:6" ht="31.5">
      <c r="A16" s="7">
        <v>11010500</v>
      </c>
      <c r="B16" s="56" t="s">
        <v>13</v>
      </c>
      <c r="C16" s="393">
        <f t="shared" si="0"/>
        <v>39000</v>
      </c>
      <c r="D16" s="400">
        <v>39000</v>
      </c>
      <c r="E16" s="385"/>
      <c r="F16" s="385"/>
    </row>
    <row r="17" spans="1:6" ht="18" customHeight="1">
      <c r="A17" s="20">
        <v>11020000</v>
      </c>
      <c r="B17" s="25" t="s">
        <v>444</v>
      </c>
      <c r="C17" s="393">
        <f t="shared" si="0"/>
        <v>6000</v>
      </c>
      <c r="D17" s="392">
        <f>D18</f>
        <v>6000</v>
      </c>
      <c r="E17" s="383"/>
      <c r="F17" s="383"/>
    </row>
    <row r="18" spans="1:6" s="6" customFormat="1" ht="31.5">
      <c r="A18" s="7">
        <v>11020200</v>
      </c>
      <c r="B18" s="4" t="s">
        <v>515</v>
      </c>
      <c r="C18" s="393">
        <f t="shared" si="0"/>
        <v>6000</v>
      </c>
      <c r="D18" s="400">
        <v>6000</v>
      </c>
      <c r="E18" s="384"/>
      <c r="F18" s="384"/>
    </row>
    <row r="19" spans="1:6" s="5" customFormat="1" ht="37.5">
      <c r="A19" s="20">
        <v>13000000</v>
      </c>
      <c r="B19" s="25" t="s">
        <v>9</v>
      </c>
      <c r="C19" s="393">
        <f t="shared" si="0"/>
        <v>13300</v>
      </c>
      <c r="D19" s="392">
        <f>SUM(D20,D22)</f>
        <v>13300</v>
      </c>
      <c r="E19" s="383"/>
      <c r="F19" s="383"/>
    </row>
    <row r="20" spans="1:6" s="5" customFormat="1" ht="21" customHeight="1">
      <c r="A20" s="20">
        <v>13010000</v>
      </c>
      <c r="B20" s="25" t="s">
        <v>529</v>
      </c>
      <c r="C20" s="393">
        <f t="shared" si="0"/>
        <v>500</v>
      </c>
      <c r="D20" s="402">
        <v>500</v>
      </c>
      <c r="E20" s="383"/>
      <c r="F20" s="383"/>
    </row>
    <row r="21" spans="1:6" s="6" customFormat="1" ht="63">
      <c r="A21" s="7">
        <v>13010200</v>
      </c>
      <c r="B21" s="4" t="s">
        <v>371</v>
      </c>
      <c r="C21" s="393">
        <f t="shared" si="0"/>
        <v>500</v>
      </c>
      <c r="D21" s="400">
        <v>500</v>
      </c>
      <c r="E21" s="384"/>
      <c r="F21" s="384"/>
    </row>
    <row r="22" spans="1:6" s="6" customFormat="1" ht="18.75">
      <c r="A22" s="20">
        <v>13030000</v>
      </c>
      <c r="B22" s="25" t="s">
        <v>333</v>
      </c>
      <c r="C22" s="393">
        <f t="shared" si="0"/>
        <v>12800</v>
      </c>
      <c r="D22" s="392">
        <v>12800</v>
      </c>
      <c r="E22" s="383"/>
      <c r="F22" s="383"/>
    </row>
    <row r="23" spans="1:6" s="6" customFormat="1" ht="31.5">
      <c r="A23" s="7">
        <v>13030100</v>
      </c>
      <c r="B23" s="4" t="s">
        <v>334</v>
      </c>
      <c r="C23" s="393">
        <f t="shared" si="0"/>
        <v>12800</v>
      </c>
      <c r="D23" s="400">
        <v>12800</v>
      </c>
      <c r="E23" s="384"/>
      <c r="F23" s="384"/>
    </row>
    <row r="24" spans="1:6" s="45" customFormat="1" ht="18.75">
      <c r="A24" s="397">
        <v>14000000</v>
      </c>
      <c r="B24" s="397" t="s">
        <v>542</v>
      </c>
      <c r="C24" s="393">
        <f t="shared" si="0"/>
        <v>2675000</v>
      </c>
      <c r="D24" s="392">
        <f>SUM(D25,D27,D29)</f>
        <v>2675000</v>
      </c>
      <c r="E24" s="386"/>
      <c r="F24" s="386"/>
    </row>
    <row r="25" spans="1:6" s="45" customFormat="1" ht="37.5">
      <c r="A25" s="397">
        <v>14020000</v>
      </c>
      <c r="B25" s="398" t="s">
        <v>543</v>
      </c>
      <c r="C25" s="393">
        <f t="shared" si="0"/>
        <v>170000</v>
      </c>
      <c r="D25" s="392">
        <v>170000</v>
      </c>
      <c r="E25" s="386"/>
      <c r="F25" s="386"/>
    </row>
    <row r="26" spans="1:6" s="45" customFormat="1" ht="18.75">
      <c r="A26" s="59">
        <v>14021900</v>
      </c>
      <c r="B26" s="59" t="s">
        <v>544</v>
      </c>
      <c r="C26" s="393">
        <f t="shared" si="0"/>
        <v>170000</v>
      </c>
      <c r="D26" s="392">
        <v>170000</v>
      </c>
      <c r="E26" s="386"/>
      <c r="F26" s="386"/>
    </row>
    <row r="27" spans="1:6" s="45" customFormat="1" ht="56.25">
      <c r="A27" s="397">
        <v>14030000</v>
      </c>
      <c r="B27" s="398" t="s">
        <v>545</v>
      </c>
      <c r="C27" s="393">
        <f t="shared" si="0"/>
        <v>720000</v>
      </c>
      <c r="D27" s="392">
        <v>720000</v>
      </c>
      <c r="E27" s="386"/>
      <c r="F27" s="386"/>
    </row>
    <row r="28" spans="1:6" s="45" customFormat="1" ht="18.75">
      <c r="A28" s="59">
        <v>14031900</v>
      </c>
      <c r="B28" s="59" t="s">
        <v>544</v>
      </c>
      <c r="C28" s="393">
        <f t="shared" si="0"/>
        <v>720000</v>
      </c>
      <c r="D28" s="392">
        <v>720000</v>
      </c>
      <c r="E28" s="386"/>
      <c r="F28" s="386"/>
    </row>
    <row r="29" spans="1:6" s="45" customFormat="1" ht="56.25">
      <c r="A29" s="20">
        <v>14040000</v>
      </c>
      <c r="B29" s="25" t="s">
        <v>540</v>
      </c>
      <c r="C29" s="393">
        <f t="shared" si="0"/>
        <v>1785000</v>
      </c>
      <c r="D29" s="392">
        <v>1785000</v>
      </c>
      <c r="E29" s="386"/>
      <c r="F29" s="386"/>
    </row>
    <row r="30" spans="1:6" ht="18" customHeight="1">
      <c r="A30" s="20">
        <v>18000000</v>
      </c>
      <c r="B30" s="25" t="s">
        <v>536</v>
      </c>
      <c r="C30" s="393">
        <f t="shared" si="0"/>
        <v>16603500</v>
      </c>
      <c r="D30" s="392">
        <f>D31+D41+D44</f>
        <v>16603500</v>
      </c>
      <c r="E30" s="383"/>
      <c r="F30" s="383"/>
    </row>
    <row r="31" spans="1:6" ht="18" customHeight="1">
      <c r="A31" s="20">
        <v>18010000</v>
      </c>
      <c r="B31" s="25" t="s">
        <v>537</v>
      </c>
      <c r="C31" s="393">
        <f t="shared" si="0"/>
        <v>10001500</v>
      </c>
      <c r="D31" s="392">
        <f>D32+D33+D34+D35+D36+D37+D38+D39+D40</f>
        <v>10001500</v>
      </c>
      <c r="E31" s="384"/>
      <c r="F31" s="384"/>
    </row>
    <row r="32" spans="1:6" ht="45.75" customHeight="1">
      <c r="A32" s="10">
        <v>18010100</v>
      </c>
      <c r="B32" s="41" t="s">
        <v>552</v>
      </c>
      <c r="C32" s="403">
        <f t="shared" si="0"/>
        <v>5800</v>
      </c>
      <c r="D32" s="400">
        <v>5800</v>
      </c>
      <c r="E32" s="384"/>
      <c r="F32" s="384"/>
    </row>
    <row r="33" spans="1:6" ht="47.25">
      <c r="A33" s="10">
        <v>18010200</v>
      </c>
      <c r="B33" s="41" t="s">
        <v>538</v>
      </c>
      <c r="C33" s="403">
        <f t="shared" si="0"/>
        <v>4800</v>
      </c>
      <c r="D33" s="400">
        <v>4800</v>
      </c>
      <c r="E33" s="188"/>
      <c r="F33" s="384"/>
    </row>
    <row r="34" spans="1:6" ht="47.25">
      <c r="A34" s="10">
        <v>18010300</v>
      </c>
      <c r="B34" s="41" t="s">
        <v>14</v>
      </c>
      <c r="C34" s="403">
        <f t="shared" si="0"/>
        <v>8000</v>
      </c>
      <c r="D34" s="400">
        <v>8000</v>
      </c>
      <c r="E34" s="384"/>
      <c r="F34" s="384"/>
    </row>
    <row r="35" spans="1:6" ht="47.25">
      <c r="A35" s="10">
        <v>18010400</v>
      </c>
      <c r="B35" s="41" t="s">
        <v>541</v>
      </c>
      <c r="C35" s="403">
        <f>SUM(D35,E35)</f>
        <v>573600</v>
      </c>
      <c r="D35" s="400">
        <v>573600</v>
      </c>
      <c r="E35" s="384" t="s">
        <v>16</v>
      </c>
      <c r="F35" s="384"/>
    </row>
    <row r="36" spans="1:6" s="44" customFormat="1" ht="18.75">
      <c r="A36" s="10">
        <v>18010500</v>
      </c>
      <c r="B36" s="41" t="s">
        <v>493</v>
      </c>
      <c r="C36" s="399">
        <f t="shared" si="0"/>
        <v>5520000</v>
      </c>
      <c r="D36" s="400">
        <v>5520000</v>
      </c>
      <c r="E36" s="384"/>
      <c r="F36" s="384"/>
    </row>
    <row r="37" spans="1:6" s="44" customFormat="1" ht="18.75">
      <c r="A37" s="10">
        <v>18010600</v>
      </c>
      <c r="B37" s="41" t="s">
        <v>494</v>
      </c>
      <c r="C37" s="399">
        <f t="shared" si="0"/>
        <v>2769300</v>
      </c>
      <c r="D37" s="400">
        <v>2769300</v>
      </c>
      <c r="E37" s="384"/>
      <c r="F37" s="384"/>
    </row>
    <row r="38" spans="1:6" s="44" customFormat="1" ht="18.75">
      <c r="A38" s="10">
        <v>18010700</v>
      </c>
      <c r="B38" s="41" t="s">
        <v>509</v>
      </c>
      <c r="C38" s="399">
        <f t="shared" si="0"/>
        <v>320000</v>
      </c>
      <c r="D38" s="400">
        <v>320000</v>
      </c>
      <c r="E38" s="384"/>
      <c r="F38" s="384"/>
    </row>
    <row r="39" spans="1:6" s="44" customFormat="1" ht="18.75">
      <c r="A39" s="10">
        <v>18010900</v>
      </c>
      <c r="B39" s="41" t="s">
        <v>510</v>
      </c>
      <c r="C39" s="399">
        <f t="shared" si="0"/>
        <v>800000</v>
      </c>
      <c r="D39" s="400">
        <v>800000</v>
      </c>
      <c r="E39" s="384"/>
      <c r="F39" s="384"/>
    </row>
    <row r="40" spans="1:6" s="44" customFormat="1" ht="18.75">
      <c r="A40" s="10">
        <v>18011000</v>
      </c>
      <c r="B40" s="41" t="s">
        <v>539</v>
      </c>
      <c r="C40" s="399">
        <f t="shared" si="0"/>
        <v>0</v>
      </c>
      <c r="D40" s="400"/>
      <c r="E40" s="384"/>
      <c r="F40" s="384"/>
    </row>
    <row r="41" spans="1:6" s="52" customFormat="1" ht="18" customHeight="1">
      <c r="A41" s="405">
        <v>18030000</v>
      </c>
      <c r="B41" s="406" t="s">
        <v>514</v>
      </c>
      <c r="C41" s="403">
        <f t="shared" si="0"/>
        <v>25000</v>
      </c>
      <c r="D41" s="404">
        <f>SUM(D42:D43)</f>
        <v>25000</v>
      </c>
      <c r="E41" s="385"/>
      <c r="F41" s="385"/>
    </row>
    <row r="42" spans="1:6" ht="18" customHeight="1">
      <c r="A42" s="7">
        <v>18030100</v>
      </c>
      <c r="B42" s="4" t="s">
        <v>517</v>
      </c>
      <c r="C42" s="399">
        <f t="shared" si="0"/>
        <v>20800</v>
      </c>
      <c r="D42" s="400">
        <v>20800</v>
      </c>
      <c r="E42" s="384"/>
      <c r="F42" s="384"/>
    </row>
    <row r="43" spans="1:6" ht="18" customHeight="1">
      <c r="A43" s="7">
        <v>18030200</v>
      </c>
      <c r="B43" s="4" t="s">
        <v>518</v>
      </c>
      <c r="C43" s="399">
        <f t="shared" si="0"/>
        <v>4200</v>
      </c>
      <c r="D43" s="400">
        <v>4200</v>
      </c>
      <c r="E43" s="384"/>
      <c r="F43" s="384"/>
    </row>
    <row r="44" spans="1:6" s="44" customFormat="1" ht="18" customHeight="1">
      <c r="A44" s="405">
        <v>18050000</v>
      </c>
      <c r="B44" s="406" t="s">
        <v>519</v>
      </c>
      <c r="C44" s="403">
        <f t="shared" si="0"/>
        <v>6577000</v>
      </c>
      <c r="D44" s="404">
        <f>SUM(D45,D46,D47)</f>
        <v>6577000</v>
      </c>
      <c r="E44" s="387"/>
      <c r="F44" s="387"/>
    </row>
    <row r="45" spans="1:6" ht="18" customHeight="1">
      <c r="A45" s="7">
        <v>18050300</v>
      </c>
      <c r="B45" s="4" t="s">
        <v>520</v>
      </c>
      <c r="C45" s="399">
        <f t="shared" si="0"/>
        <v>390000</v>
      </c>
      <c r="D45" s="400">
        <v>390000</v>
      </c>
      <c r="E45" s="385"/>
      <c r="F45" s="385"/>
    </row>
    <row r="46" spans="1:6" ht="18" customHeight="1">
      <c r="A46" s="10">
        <v>18050400</v>
      </c>
      <c r="B46" s="41" t="s">
        <v>521</v>
      </c>
      <c r="C46" s="399">
        <f t="shared" si="0"/>
        <v>5955000</v>
      </c>
      <c r="D46" s="400">
        <v>5955000</v>
      </c>
      <c r="E46" s="385"/>
      <c r="F46" s="385"/>
    </row>
    <row r="47" spans="1:11" ht="69.75" customHeight="1">
      <c r="A47" s="8">
        <v>18050500</v>
      </c>
      <c r="B47" s="56" t="s">
        <v>1</v>
      </c>
      <c r="C47" s="399">
        <f t="shared" si="0"/>
        <v>232000</v>
      </c>
      <c r="D47" s="400">
        <v>232000</v>
      </c>
      <c r="E47" s="390">
        <v>0</v>
      </c>
      <c r="F47" s="38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522</v>
      </c>
      <c r="C48" s="393">
        <f t="shared" si="0"/>
        <v>41800</v>
      </c>
      <c r="D48" s="392">
        <f>D49</f>
        <v>0</v>
      </c>
      <c r="E48" s="190">
        <f>E49</f>
        <v>41800</v>
      </c>
      <c r="F48" s="383"/>
    </row>
    <row r="49" spans="1:6" ht="18" customHeight="1">
      <c r="A49" s="20">
        <v>19010000</v>
      </c>
      <c r="B49" s="25" t="s">
        <v>523</v>
      </c>
      <c r="C49" s="403">
        <f t="shared" si="0"/>
        <v>41800</v>
      </c>
      <c r="D49" s="404">
        <f>SUM(D50:D52)</f>
        <v>0</v>
      </c>
      <c r="E49" s="390">
        <f>SUM(E50,E51,E52)</f>
        <v>41800</v>
      </c>
      <c r="F49" s="385"/>
    </row>
    <row r="50" spans="1:6" ht="47.25">
      <c r="A50" s="7">
        <v>19010100</v>
      </c>
      <c r="B50" s="4" t="s">
        <v>524</v>
      </c>
      <c r="C50" s="399">
        <f t="shared" si="0"/>
        <v>20300</v>
      </c>
      <c r="D50" s="400"/>
      <c r="E50" s="391">
        <v>20300</v>
      </c>
      <c r="F50" s="385"/>
    </row>
    <row r="51" spans="1:6" ht="31.5">
      <c r="A51" s="10">
        <v>19010200</v>
      </c>
      <c r="B51" s="41" t="s">
        <v>530</v>
      </c>
      <c r="C51" s="399">
        <f t="shared" si="0"/>
        <v>2700</v>
      </c>
      <c r="D51" s="400"/>
      <c r="E51" s="390">
        <v>2700</v>
      </c>
      <c r="F51" s="385"/>
    </row>
    <row r="52" spans="1:6" ht="47.25">
      <c r="A52" s="7">
        <v>19010300</v>
      </c>
      <c r="B52" s="4" t="s">
        <v>531</v>
      </c>
      <c r="C52" s="399">
        <f t="shared" si="0"/>
        <v>18800</v>
      </c>
      <c r="D52" s="400"/>
      <c r="E52" s="391">
        <v>18800</v>
      </c>
      <c r="F52" s="385"/>
    </row>
    <row r="53" spans="1:6" s="24" customFormat="1" ht="18" customHeight="1">
      <c r="A53" s="20">
        <v>20000000</v>
      </c>
      <c r="B53" s="38" t="s">
        <v>445</v>
      </c>
      <c r="C53" s="393">
        <f t="shared" si="0"/>
        <v>2004150</v>
      </c>
      <c r="D53" s="392">
        <f>D54+D58+D70+D75</f>
        <v>939500</v>
      </c>
      <c r="E53" s="392">
        <f>E54+E58+E70+E75</f>
        <v>1064650</v>
      </c>
      <c r="F53" s="392">
        <f>F54+F58+F70+F75</f>
        <v>5000</v>
      </c>
    </row>
    <row r="54" spans="1:6" s="5" customFormat="1" ht="18" customHeight="1">
      <c r="A54" s="20">
        <v>21000000</v>
      </c>
      <c r="B54" s="25" t="s">
        <v>446</v>
      </c>
      <c r="C54" s="393">
        <f t="shared" si="0"/>
        <v>43000</v>
      </c>
      <c r="D54" s="392">
        <f>SUM(D55:D56)</f>
        <v>43000</v>
      </c>
      <c r="E54" s="383"/>
      <c r="F54" s="383"/>
    </row>
    <row r="55" spans="1:6" s="5" customFormat="1" ht="42" customHeight="1">
      <c r="A55" s="10">
        <v>21010300</v>
      </c>
      <c r="B55" s="55" t="s">
        <v>2</v>
      </c>
      <c r="C55" s="393">
        <f t="shared" si="0"/>
        <v>8000</v>
      </c>
      <c r="D55" s="400">
        <v>8000</v>
      </c>
      <c r="E55" s="384"/>
      <c r="F55" s="384"/>
    </row>
    <row r="56" spans="1:6" ht="18.75" customHeight="1">
      <c r="A56" s="8">
        <v>21080000</v>
      </c>
      <c r="B56" s="3" t="s">
        <v>451</v>
      </c>
      <c r="C56" s="403">
        <f t="shared" si="0"/>
        <v>35000</v>
      </c>
      <c r="D56" s="404">
        <v>35000</v>
      </c>
      <c r="E56" s="385"/>
      <c r="F56" s="385"/>
    </row>
    <row r="57" spans="1:6" s="6" customFormat="1" ht="18" customHeight="1">
      <c r="A57" s="7">
        <v>21081100</v>
      </c>
      <c r="B57" s="4" t="s">
        <v>460</v>
      </c>
      <c r="C57" s="399">
        <f t="shared" si="0"/>
        <v>35000</v>
      </c>
      <c r="D57" s="400">
        <v>35000</v>
      </c>
      <c r="E57" s="384"/>
      <c r="F57" s="384"/>
    </row>
    <row r="58" spans="1:6" s="5" customFormat="1" ht="37.5">
      <c r="A58" s="20">
        <v>22000000</v>
      </c>
      <c r="B58" s="25" t="s">
        <v>447</v>
      </c>
      <c r="C58" s="393">
        <f t="shared" si="0"/>
        <v>888500</v>
      </c>
      <c r="D58" s="392">
        <f>SUM(D61,D65,D67)</f>
        <v>888500</v>
      </c>
      <c r="E58" s="383"/>
      <c r="F58" s="383"/>
    </row>
    <row r="59" spans="1:6" s="5" customFormat="1" ht="18.75" hidden="1">
      <c r="A59" s="405">
        <v>22010000</v>
      </c>
      <c r="B59" s="406" t="s">
        <v>516</v>
      </c>
      <c r="C59" s="381">
        <f t="shared" si="0"/>
        <v>0</v>
      </c>
      <c r="D59" s="382">
        <f>D60</f>
        <v>0</v>
      </c>
      <c r="E59" s="383"/>
      <c r="F59" s="383"/>
    </row>
    <row r="60" spans="1:6" s="5" customFormat="1" ht="56.25" hidden="1">
      <c r="A60" s="407">
        <v>22010300</v>
      </c>
      <c r="B60" s="408" t="s">
        <v>532</v>
      </c>
      <c r="C60" s="381">
        <f t="shared" si="0"/>
        <v>0</v>
      </c>
      <c r="D60" s="382"/>
      <c r="E60" s="383"/>
      <c r="F60" s="383"/>
    </row>
    <row r="61" spans="1:6" s="5" customFormat="1" ht="20.25" customHeight="1">
      <c r="A61" s="20">
        <v>2201000</v>
      </c>
      <c r="B61" s="25" t="s">
        <v>11</v>
      </c>
      <c r="C61" s="393">
        <f>SUM(C62:C64)</f>
        <v>779000</v>
      </c>
      <c r="D61" s="392">
        <f>SUM(D62,D63,D64)</f>
        <v>779000</v>
      </c>
      <c r="E61" s="383"/>
      <c r="F61" s="383"/>
    </row>
    <row r="62" spans="1:6" s="5" customFormat="1" ht="53.25" customHeight="1">
      <c r="A62" s="191">
        <v>22010300</v>
      </c>
      <c r="B62" s="191" t="s">
        <v>527</v>
      </c>
      <c r="C62" s="393">
        <f t="shared" si="0"/>
        <v>17000</v>
      </c>
      <c r="D62" s="392">
        <v>17000</v>
      </c>
      <c r="E62" s="383"/>
      <c r="F62" s="383"/>
    </row>
    <row r="63" spans="1:6" s="5" customFormat="1" ht="19.5" customHeight="1">
      <c r="A63" s="57">
        <v>22012500</v>
      </c>
      <c r="B63" s="58" t="s">
        <v>3</v>
      </c>
      <c r="C63" s="393">
        <f t="shared" si="0"/>
        <v>480000</v>
      </c>
      <c r="D63" s="402">
        <v>480000</v>
      </c>
      <c r="E63" s="386"/>
      <c r="F63" s="386"/>
    </row>
    <row r="64" spans="1:6" s="5" customFormat="1" ht="34.5" customHeight="1">
      <c r="A64" s="192">
        <v>22012600</v>
      </c>
      <c r="B64" s="191" t="s">
        <v>528</v>
      </c>
      <c r="C64" s="393">
        <f t="shared" si="0"/>
        <v>282000</v>
      </c>
      <c r="D64" s="402">
        <v>282000</v>
      </c>
      <c r="E64" s="386"/>
      <c r="F64" s="386"/>
    </row>
    <row r="65" spans="1:6" ht="37.5">
      <c r="A65" s="20">
        <v>22080000</v>
      </c>
      <c r="B65" s="25" t="s">
        <v>491</v>
      </c>
      <c r="C65" s="393">
        <f t="shared" si="0"/>
        <v>102000</v>
      </c>
      <c r="D65" s="392">
        <f>D66</f>
        <v>102000</v>
      </c>
      <c r="E65" s="383"/>
      <c r="F65" s="383"/>
    </row>
    <row r="66" spans="1:6" s="6" customFormat="1" ht="31.5">
      <c r="A66" s="10">
        <v>22080400</v>
      </c>
      <c r="B66" s="41" t="s">
        <v>448</v>
      </c>
      <c r="C66" s="403">
        <f t="shared" si="0"/>
        <v>102000</v>
      </c>
      <c r="D66" s="400">
        <v>102000</v>
      </c>
      <c r="E66" s="384"/>
      <c r="F66" s="384"/>
    </row>
    <row r="67" spans="1:6" ht="18" customHeight="1">
      <c r="A67" s="20">
        <v>22090000</v>
      </c>
      <c r="B67" s="25" t="s">
        <v>449</v>
      </c>
      <c r="C67" s="393">
        <f t="shared" si="0"/>
        <v>7500</v>
      </c>
      <c r="D67" s="392">
        <f>SUM(D68,D69)</f>
        <v>7500</v>
      </c>
      <c r="E67" s="383"/>
      <c r="F67" s="383"/>
    </row>
    <row r="68" spans="1:6" ht="47.25">
      <c r="A68" s="10">
        <v>22090100</v>
      </c>
      <c r="B68" s="41" t="s">
        <v>511</v>
      </c>
      <c r="C68" s="399">
        <f t="shared" si="0"/>
        <v>6500</v>
      </c>
      <c r="D68" s="400">
        <v>6500</v>
      </c>
      <c r="E68" s="385"/>
      <c r="F68" s="385"/>
    </row>
    <row r="69" spans="1:6" ht="47.25">
      <c r="A69" s="59">
        <v>22090400</v>
      </c>
      <c r="B69" s="54" t="s">
        <v>490</v>
      </c>
      <c r="C69" s="399">
        <f t="shared" si="0"/>
        <v>1000</v>
      </c>
      <c r="D69" s="400">
        <v>1000</v>
      </c>
      <c r="E69" s="385"/>
      <c r="F69" s="385"/>
    </row>
    <row r="70" spans="1:6" s="5" customFormat="1" ht="18" customHeight="1">
      <c r="A70" s="20">
        <v>24000000</v>
      </c>
      <c r="B70" s="25" t="s">
        <v>450</v>
      </c>
      <c r="C70" s="393">
        <f t="shared" si="0"/>
        <v>13500</v>
      </c>
      <c r="D70" s="392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451</v>
      </c>
      <c r="C71" s="393">
        <f t="shared" si="0"/>
        <v>8500</v>
      </c>
      <c r="D71" s="392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451</v>
      </c>
      <c r="C72" s="403">
        <f t="shared" si="0"/>
        <v>8000</v>
      </c>
      <c r="D72" s="400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403">
        <f t="shared" si="0"/>
        <v>500</v>
      </c>
      <c r="D73" s="400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403">
        <f t="shared" si="0"/>
        <v>5000</v>
      </c>
      <c r="D74" s="404">
        <v>0</v>
      </c>
      <c r="E74" s="391">
        <v>5000</v>
      </c>
      <c r="F74" s="391">
        <v>5000</v>
      </c>
    </row>
    <row r="75" spans="1:6" s="5" customFormat="1" ht="18" customHeight="1">
      <c r="A75" s="20">
        <v>25000000</v>
      </c>
      <c r="B75" s="25" t="s">
        <v>452</v>
      </c>
      <c r="C75" s="393">
        <f t="shared" si="0"/>
        <v>1059150</v>
      </c>
      <c r="D75" s="392"/>
      <c r="E75" s="190">
        <v>1059150</v>
      </c>
      <c r="F75" s="383"/>
    </row>
    <row r="76" spans="1:6" s="24" customFormat="1" ht="18" customHeight="1">
      <c r="A76" s="20">
        <v>30000000</v>
      </c>
      <c r="B76" s="25" t="s">
        <v>458</v>
      </c>
      <c r="C76" s="393">
        <f t="shared" si="0"/>
        <v>0</v>
      </c>
      <c r="D76" s="392">
        <f>D77</f>
        <v>0</v>
      </c>
      <c r="E76" s="392">
        <f>E78</f>
        <v>0</v>
      </c>
      <c r="F76" s="392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93">
        <f t="shared" si="0"/>
        <v>0</v>
      </c>
      <c r="D77" s="400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93">
        <f t="shared" si="0"/>
        <v>0</v>
      </c>
      <c r="D78" s="392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403">
        <f t="shared" si="0"/>
        <v>0</v>
      </c>
      <c r="D79" s="392"/>
      <c r="E79" s="390">
        <f>E80</f>
        <v>0</v>
      </c>
      <c r="F79" s="390">
        <f>E79</f>
        <v>0</v>
      </c>
    </row>
    <row r="80" spans="1:6" s="6" customFormat="1" ht="25.5" customHeight="1">
      <c r="A80" s="7">
        <v>33010100</v>
      </c>
      <c r="B80" s="4" t="s">
        <v>298</v>
      </c>
      <c r="C80" s="399">
        <f t="shared" si="0"/>
        <v>0</v>
      </c>
      <c r="D80" s="400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512</v>
      </c>
      <c r="C81" s="381">
        <f t="shared" si="0"/>
        <v>0</v>
      </c>
      <c r="D81" s="385"/>
      <c r="E81" s="384"/>
      <c r="F81" s="385"/>
    </row>
    <row r="82" spans="1:8" s="27" customFormat="1" ht="18" customHeight="1">
      <c r="A82" s="26"/>
      <c r="B82" s="39" t="s">
        <v>461</v>
      </c>
      <c r="C82" s="410">
        <f t="shared" si="0"/>
        <v>55376550</v>
      </c>
      <c r="D82" s="409">
        <f>D10+D53+D76</f>
        <v>54270100</v>
      </c>
      <c r="E82" s="409">
        <f>E10+E53+E76</f>
        <v>1106450</v>
      </c>
      <c r="F82" s="409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453</v>
      </c>
      <c r="C83" s="393">
        <f t="shared" si="0"/>
        <v>19558400</v>
      </c>
      <c r="D83" s="392">
        <f>D84</f>
        <v>19558400</v>
      </c>
      <c r="E83" s="382"/>
      <c r="F83" s="382"/>
    </row>
    <row r="84" spans="1:6" s="5" customFormat="1" ht="18" customHeight="1">
      <c r="A84" s="20">
        <v>41000000</v>
      </c>
      <c r="B84" s="25" t="s">
        <v>454</v>
      </c>
      <c r="C84" s="393">
        <f t="shared" si="0"/>
        <v>19558400</v>
      </c>
      <c r="D84" s="392">
        <f>D85+D87+D93+D91</f>
        <v>19558400</v>
      </c>
      <c r="E84" s="383"/>
      <c r="F84" s="383"/>
    </row>
    <row r="85" spans="1:6" ht="18" customHeight="1">
      <c r="A85" s="11">
        <v>41020000</v>
      </c>
      <c r="B85" s="16" t="s">
        <v>455</v>
      </c>
      <c r="C85" s="393">
        <f t="shared" si="0"/>
        <v>455100</v>
      </c>
      <c r="D85" s="392">
        <f>D86</f>
        <v>455100</v>
      </c>
      <c r="E85" s="190"/>
      <c r="F85" s="383"/>
    </row>
    <row r="86" spans="1:6" s="53" customFormat="1" ht="18.75">
      <c r="A86" s="10">
        <v>41020100</v>
      </c>
      <c r="B86" s="4" t="s">
        <v>533</v>
      </c>
      <c r="C86" s="399">
        <f t="shared" si="0"/>
        <v>455100</v>
      </c>
      <c r="D86" s="400">
        <v>455100</v>
      </c>
      <c r="E86" s="189"/>
      <c r="F86" s="384"/>
    </row>
    <row r="87" spans="1:6" ht="39.75" customHeight="1">
      <c r="A87" s="20">
        <v>41030000</v>
      </c>
      <c r="B87" s="25" t="s">
        <v>317</v>
      </c>
      <c r="C87" s="393">
        <f t="shared" si="0"/>
        <v>18610700</v>
      </c>
      <c r="D87" s="392">
        <f>D88+D90</f>
        <v>18610700</v>
      </c>
      <c r="E87" s="383"/>
      <c r="F87" s="383"/>
    </row>
    <row r="88" spans="1:6" s="6" customFormat="1" ht="18.75">
      <c r="A88" s="7">
        <v>41033900</v>
      </c>
      <c r="B88" s="394" t="s">
        <v>534</v>
      </c>
      <c r="C88" s="399">
        <f t="shared" si="0"/>
        <v>15922500</v>
      </c>
      <c r="D88" s="400">
        <v>15922500</v>
      </c>
      <c r="E88" s="384"/>
      <c r="F88" s="384"/>
    </row>
    <row r="89" spans="1:6" s="6" customFormat="1" ht="140.25" customHeight="1" hidden="1">
      <c r="A89" s="7">
        <v>41030700</v>
      </c>
      <c r="B89" s="4" t="s">
        <v>468</v>
      </c>
      <c r="C89" s="399">
        <f t="shared" si="0"/>
        <v>0</v>
      </c>
      <c r="D89" s="400"/>
      <c r="E89" s="384"/>
      <c r="F89" s="384"/>
    </row>
    <row r="90" spans="1:6" s="6" customFormat="1" ht="18" customHeight="1">
      <c r="A90" s="7">
        <v>41034200</v>
      </c>
      <c r="B90" s="4" t="s">
        <v>535</v>
      </c>
      <c r="C90" s="399">
        <f t="shared" si="0"/>
        <v>2688200</v>
      </c>
      <c r="D90" s="400">
        <v>2688200</v>
      </c>
      <c r="E90" s="384"/>
      <c r="F90" s="384"/>
    </row>
    <row r="91" spans="1:6" s="6" customFormat="1" ht="46.5" customHeight="1">
      <c r="A91" s="397">
        <v>41040000</v>
      </c>
      <c r="B91" s="398" t="s">
        <v>291</v>
      </c>
      <c r="C91" s="393">
        <f>SUM(D91)</f>
        <v>0</v>
      </c>
      <c r="D91" s="392">
        <f>SUM(D92)</f>
        <v>0</v>
      </c>
      <c r="E91" s="384"/>
      <c r="F91" s="384"/>
    </row>
    <row r="92" spans="1:6" s="6" customFormat="1" ht="61.5" customHeight="1">
      <c r="A92" s="486">
        <v>41040200</v>
      </c>
      <c r="B92" s="487" t="s">
        <v>292</v>
      </c>
      <c r="C92" s="399">
        <f>SUM(D92)</f>
        <v>0</v>
      </c>
      <c r="D92" s="400"/>
      <c r="E92" s="384"/>
      <c r="F92" s="384"/>
    </row>
    <row r="93" spans="1:6" s="6" customFormat="1" ht="36" customHeight="1">
      <c r="A93" s="397">
        <v>41050000</v>
      </c>
      <c r="B93" s="398" t="s">
        <v>318</v>
      </c>
      <c r="C93" s="393">
        <f>SUM(D93:E93)</f>
        <v>492600</v>
      </c>
      <c r="D93" s="392">
        <f>SUM(D94,D95,D96,D97,D98,D99,D101,D100)</f>
        <v>492600</v>
      </c>
      <c r="E93" s="384" t="s">
        <v>16</v>
      </c>
      <c r="F93" s="384"/>
    </row>
    <row r="94" spans="1:6" s="528" customFormat="1" ht="50.25" customHeight="1">
      <c r="A94" s="486">
        <v>41051200</v>
      </c>
      <c r="B94" s="487" t="s">
        <v>290</v>
      </c>
      <c r="C94" s="399">
        <f t="shared" si="0"/>
        <v>391300</v>
      </c>
      <c r="D94" s="400">
        <v>391300</v>
      </c>
      <c r="E94" s="527"/>
      <c r="F94" s="527"/>
    </row>
    <row r="95" spans="1:6" s="6" customFormat="1" ht="62.25" customHeight="1" hidden="1">
      <c r="A95" s="7">
        <v>41030700</v>
      </c>
      <c r="B95" s="4" t="s">
        <v>468</v>
      </c>
      <c r="C95" s="399">
        <f t="shared" si="0"/>
        <v>0</v>
      </c>
      <c r="D95" s="400"/>
      <c r="E95" s="384"/>
      <c r="F95" s="384"/>
    </row>
    <row r="96" spans="1:6" s="6" customFormat="1" ht="63" hidden="1">
      <c r="A96" s="396">
        <v>41050200</v>
      </c>
      <c r="B96" s="395" t="s">
        <v>319</v>
      </c>
      <c r="C96" s="399">
        <f t="shared" si="0"/>
        <v>0</v>
      </c>
      <c r="D96" s="400"/>
      <c r="E96" s="384"/>
      <c r="F96" s="384"/>
    </row>
    <row r="97" spans="1:6" s="528" customFormat="1" ht="47.25">
      <c r="A97" s="486">
        <v>41051500</v>
      </c>
      <c r="B97" s="487" t="s">
        <v>462</v>
      </c>
      <c r="C97" s="399">
        <f t="shared" si="0"/>
        <v>67000</v>
      </c>
      <c r="D97" s="400">
        <v>67000</v>
      </c>
      <c r="E97" s="527"/>
      <c r="F97" s="527"/>
    </row>
    <row r="98" spans="1:6" s="528" customFormat="1" ht="31.5" customHeight="1">
      <c r="A98" s="396">
        <v>41053900</v>
      </c>
      <c r="B98" s="395" t="s">
        <v>176</v>
      </c>
      <c r="C98" s="399">
        <f t="shared" si="0"/>
        <v>34300</v>
      </c>
      <c r="D98" s="400">
        <v>34300</v>
      </c>
      <c r="E98" s="527"/>
      <c r="F98" s="527"/>
    </row>
    <row r="99" spans="1:6" s="6" customFormat="1" ht="15.75" customHeight="1">
      <c r="A99" s="486"/>
      <c r="B99" s="487"/>
      <c r="C99" s="399">
        <f t="shared" si="0"/>
        <v>0</v>
      </c>
      <c r="D99" s="401">
        <v>0</v>
      </c>
      <c r="E99" s="388"/>
      <c r="F99" s="384"/>
    </row>
    <row r="100" spans="1:6" s="6" customFormat="1" ht="15.75" customHeight="1">
      <c r="A100" s="486"/>
      <c r="B100" s="487"/>
      <c r="C100" s="399">
        <f t="shared" si="0"/>
        <v>0</v>
      </c>
      <c r="D100" s="401">
        <v>0</v>
      </c>
      <c r="E100" s="388"/>
      <c r="F100" s="384"/>
    </row>
    <row r="101" spans="1:6" s="6" customFormat="1" ht="18.75">
      <c r="A101" s="396"/>
      <c r="B101" s="395"/>
      <c r="C101" s="399">
        <f aca="true" t="shared" si="1" ref="C101:C109">D101+E101</f>
        <v>0</v>
      </c>
      <c r="D101" s="400">
        <v>0</v>
      </c>
      <c r="E101" s="388"/>
      <c r="F101" s="384"/>
    </row>
    <row r="102" spans="1:6" ht="63" hidden="1">
      <c r="A102" s="9">
        <v>41036000</v>
      </c>
      <c r="B102" s="47" t="s">
        <v>472</v>
      </c>
      <c r="C102" s="381">
        <f t="shared" si="1"/>
        <v>0</v>
      </c>
      <c r="D102" s="385"/>
      <c r="E102" s="389"/>
      <c r="F102" s="385"/>
    </row>
    <row r="103" spans="1:6" ht="62.25" customHeight="1" hidden="1">
      <c r="A103" s="9">
        <v>41036300</v>
      </c>
      <c r="B103" s="47" t="s">
        <v>469</v>
      </c>
      <c r="C103" s="381">
        <f t="shared" si="1"/>
        <v>0</v>
      </c>
      <c r="D103" s="385"/>
      <c r="E103" s="389"/>
      <c r="F103" s="385"/>
    </row>
    <row r="104" spans="1:6" ht="62.25" customHeight="1" hidden="1">
      <c r="A104" s="9">
        <v>41037000</v>
      </c>
      <c r="B104" s="47" t="s">
        <v>470</v>
      </c>
      <c r="C104" s="381">
        <f t="shared" si="1"/>
        <v>0</v>
      </c>
      <c r="D104" s="385"/>
      <c r="E104" s="389"/>
      <c r="F104" s="385"/>
    </row>
    <row r="105" spans="1:6" ht="62.25" customHeight="1" hidden="1">
      <c r="A105" s="9">
        <v>41038000</v>
      </c>
      <c r="B105" s="47" t="s">
        <v>471</v>
      </c>
      <c r="C105" s="381">
        <f t="shared" si="1"/>
        <v>0</v>
      </c>
      <c r="D105" s="385"/>
      <c r="E105" s="389"/>
      <c r="F105" s="385"/>
    </row>
    <row r="106" spans="1:6" ht="62.25" customHeight="1" hidden="1">
      <c r="A106" s="9">
        <v>41038200</v>
      </c>
      <c r="B106" s="47" t="s">
        <v>474</v>
      </c>
      <c r="C106" s="381">
        <f t="shared" si="1"/>
        <v>0</v>
      </c>
      <c r="D106" s="385"/>
      <c r="E106" s="389"/>
      <c r="F106" s="385"/>
    </row>
    <row r="107" spans="1:6" s="5" customFormat="1" ht="15" customHeight="1" hidden="1">
      <c r="A107" s="22">
        <v>43000000</v>
      </c>
      <c r="B107" s="23" t="s">
        <v>473</v>
      </c>
      <c r="C107" s="381">
        <f t="shared" si="1"/>
        <v>0</v>
      </c>
      <c r="D107" s="383"/>
      <c r="E107" s="383">
        <f>E108</f>
        <v>0</v>
      </c>
      <c r="F107" s="383">
        <f>F108</f>
        <v>0</v>
      </c>
    </row>
    <row r="108" spans="1:6" ht="31.5" hidden="1">
      <c r="A108" s="9">
        <v>43010000</v>
      </c>
      <c r="B108" s="21" t="s">
        <v>456</v>
      </c>
      <c r="C108" s="381">
        <f t="shared" si="1"/>
        <v>0</v>
      </c>
      <c r="D108" s="385"/>
      <c r="E108" s="385">
        <v>0</v>
      </c>
      <c r="F108" s="385">
        <f>E108</f>
        <v>0</v>
      </c>
    </row>
    <row r="109" spans="1:6" s="29" customFormat="1" ht="18" customHeight="1">
      <c r="A109" s="26"/>
      <c r="B109" s="39" t="s">
        <v>457</v>
      </c>
      <c r="C109" s="410">
        <f t="shared" si="1"/>
        <v>74934950</v>
      </c>
      <c r="D109" s="409">
        <f>D82+D83</f>
        <v>73828500</v>
      </c>
      <c r="E109" s="409">
        <f>E82+E83</f>
        <v>1106450</v>
      </c>
      <c r="F109" s="409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316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593" t="s">
        <v>600</v>
      </c>
      <c r="F1" s="593"/>
      <c r="G1" s="485"/>
      <c r="H1" s="65"/>
    </row>
    <row r="2" spans="1:6" ht="27" customHeight="1">
      <c r="A2" s="594" t="s">
        <v>476</v>
      </c>
      <c r="B2" s="594"/>
      <c r="C2" s="594"/>
      <c r="D2" s="594"/>
      <c r="E2" s="594"/>
      <c r="F2" s="594"/>
    </row>
    <row r="3" spans="1:2" ht="25.5" customHeight="1">
      <c r="A3" s="595">
        <v>25539000000</v>
      </c>
      <c r="B3" s="595"/>
    </row>
    <row r="4" spans="1:6" ht="18">
      <c r="A4" s="587" t="s">
        <v>17</v>
      </c>
      <c r="B4" s="587" t="s">
        <v>289</v>
      </c>
      <c r="C4" s="588" t="s">
        <v>222</v>
      </c>
      <c r="D4" s="587" t="s">
        <v>439</v>
      </c>
      <c r="E4" s="587" t="s">
        <v>440</v>
      </c>
      <c r="F4" s="587"/>
    </row>
    <row r="5" spans="1:6" ht="18" customHeight="1">
      <c r="A5" s="587"/>
      <c r="B5" s="587"/>
      <c r="C5" s="589"/>
      <c r="D5" s="587"/>
      <c r="E5" s="587" t="s">
        <v>222</v>
      </c>
      <c r="F5" s="587" t="s">
        <v>18</v>
      </c>
    </row>
    <row r="6" spans="1:6" ht="23.25" customHeight="1">
      <c r="A6" s="587"/>
      <c r="B6" s="587"/>
      <c r="C6" s="590"/>
      <c r="D6" s="587"/>
      <c r="E6" s="587"/>
      <c r="F6" s="587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69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69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70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70">
        <v>185500</v>
      </c>
    </row>
    <row r="22" spans="1:6" ht="18.75" customHeight="1">
      <c r="A22" s="591" t="s">
        <v>27</v>
      </c>
      <c r="B22" s="592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316</v>
      </c>
    </row>
  </sheetData>
  <sheetProtection/>
  <mergeCells count="11">
    <mergeCell ref="A4:A6"/>
    <mergeCell ref="B4:B6"/>
    <mergeCell ref="D4:D6"/>
    <mergeCell ref="C4:C6"/>
    <mergeCell ref="A22:B22"/>
    <mergeCell ref="E1:F1"/>
    <mergeCell ref="A2:F2"/>
    <mergeCell ref="E5:E6"/>
    <mergeCell ref="F5:F6"/>
    <mergeCell ref="E4:F4"/>
    <mergeCell ref="A3:B3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599" t="s">
        <v>601</v>
      </c>
      <c r="P1" s="599"/>
      <c r="Q1" s="599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596"/>
      <c r="O2" s="596"/>
      <c r="P2" s="596"/>
      <c r="Q2" s="596"/>
    </row>
    <row r="3" spans="1:17" ht="49.5" customHeight="1">
      <c r="A3" s="82"/>
      <c r="B3" s="608" t="s">
        <v>477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83" t="s">
        <v>29</v>
      </c>
    </row>
    <row r="4" spans="1:17" ht="28.5" customHeight="1">
      <c r="A4" s="82"/>
      <c r="B4" s="598">
        <v>25539000000</v>
      </c>
      <c r="C4" s="598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83"/>
    </row>
    <row r="5" spans="1:17" ht="72" customHeight="1">
      <c r="A5" s="601"/>
      <c r="B5" s="600" t="s">
        <v>387</v>
      </c>
      <c r="C5" s="600" t="s">
        <v>220</v>
      </c>
      <c r="D5" s="603" t="s">
        <v>231</v>
      </c>
      <c r="E5" s="609" t="s">
        <v>219</v>
      </c>
      <c r="F5" s="597" t="s">
        <v>439</v>
      </c>
      <c r="G5" s="597"/>
      <c r="H5" s="597"/>
      <c r="I5" s="597"/>
      <c r="J5" s="597"/>
      <c r="K5" s="597" t="s">
        <v>440</v>
      </c>
      <c r="L5" s="597"/>
      <c r="M5" s="597"/>
      <c r="N5" s="597"/>
      <c r="O5" s="597"/>
      <c r="P5" s="597"/>
      <c r="Q5" s="602" t="s">
        <v>547</v>
      </c>
    </row>
    <row r="6" spans="1:17" ht="21" customHeight="1">
      <c r="A6" s="601"/>
      <c r="B6" s="600"/>
      <c r="C6" s="600"/>
      <c r="D6" s="604"/>
      <c r="E6" s="609"/>
      <c r="F6" s="597" t="s">
        <v>222</v>
      </c>
      <c r="G6" s="597" t="s">
        <v>30</v>
      </c>
      <c r="H6" s="602" t="s">
        <v>31</v>
      </c>
      <c r="I6" s="602"/>
      <c r="J6" s="602" t="s">
        <v>32</v>
      </c>
      <c r="K6" s="597" t="s">
        <v>222</v>
      </c>
      <c r="L6" s="606" t="s">
        <v>224</v>
      </c>
      <c r="M6" s="597" t="s">
        <v>30</v>
      </c>
      <c r="N6" s="602" t="s">
        <v>31</v>
      </c>
      <c r="O6" s="602"/>
      <c r="P6" s="602" t="s">
        <v>32</v>
      </c>
      <c r="Q6" s="602"/>
    </row>
    <row r="7" spans="1:17" ht="92.25" customHeight="1">
      <c r="A7" s="601"/>
      <c r="B7" s="600"/>
      <c r="C7" s="600"/>
      <c r="D7" s="605"/>
      <c r="E7" s="609"/>
      <c r="F7" s="597"/>
      <c r="G7" s="597"/>
      <c r="H7" s="84" t="s">
        <v>33</v>
      </c>
      <c r="I7" s="84" t="s">
        <v>34</v>
      </c>
      <c r="J7" s="602"/>
      <c r="K7" s="597"/>
      <c r="L7" s="607"/>
      <c r="M7" s="597"/>
      <c r="N7" s="84" t="s">
        <v>33</v>
      </c>
      <c r="O7" s="84" t="s">
        <v>34</v>
      </c>
      <c r="P7" s="602"/>
      <c r="Q7" s="602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388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382</v>
      </c>
      <c r="C11" s="93" t="s">
        <v>383</v>
      </c>
      <c r="D11" s="209" t="s">
        <v>382</v>
      </c>
      <c r="E11" s="94" t="s">
        <v>324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525</v>
      </c>
      <c r="F12" s="95">
        <v>11200000</v>
      </c>
      <c r="G12" s="429">
        <v>11200000</v>
      </c>
      <c r="H12" s="430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301">
        <f>F11+F47+F74+F111+F123</f>
        <v>17414400</v>
      </c>
      <c r="T12" s="301">
        <f>H12+H48+H75+H112+H124</f>
        <v>13380260</v>
      </c>
      <c r="U12" s="301">
        <f>I12+I75+I124</f>
        <v>341000</v>
      </c>
    </row>
    <row r="13" spans="1:19" ht="30" customHeight="1">
      <c r="A13" s="97"/>
      <c r="B13" s="326" t="s">
        <v>171</v>
      </c>
      <c r="C13" s="342" t="s">
        <v>312</v>
      </c>
      <c r="D13" s="98" t="s">
        <v>46</v>
      </c>
      <c r="E13" s="202" t="s">
        <v>172</v>
      </c>
      <c r="F13" s="95">
        <v>50000</v>
      </c>
      <c r="G13" s="429">
        <v>50000</v>
      </c>
      <c r="H13" s="413"/>
      <c r="I13" s="414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301"/>
    </row>
    <row r="14" spans="1:19" ht="21" customHeight="1">
      <c r="A14" s="97"/>
      <c r="B14" s="426" t="s">
        <v>382</v>
      </c>
      <c r="C14" s="427" t="s">
        <v>338</v>
      </c>
      <c r="D14" s="428" t="s">
        <v>382</v>
      </c>
      <c r="E14" s="314" t="s">
        <v>337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14" t="s">
        <v>49</v>
      </c>
      <c r="C15" s="513" t="s">
        <v>48</v>
      </c>
      <c r="D15" s="317" t="s">
        <v>382</v>
      </c>
      <c r="E15" s="319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9" t="s">
        <v>214</v>
      </c>
      <c r="C16" s="226" t="s">
        <v>215</v>
      </c>
      <c r="D16" s="226" t="s">
        <v>345</v>
      </c>
      <c r="E16" s="319" t="s">
        <v>226</v>
      </c>
      <c r="F16" s="95">
        <v>2100000</v>
      </c>
      <c r="G16" s="99">
        <v>2100000</v>
      </c>
      <c r="H16" s="99">
        <v>1640000</v>
      </c>
      <c r="I16" s="414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16" t="s">
        <v>389</v>
      </c>
      <c r="C17" s="316" t="s">
        <v>385</v>
      </c>
      <c r="D17" s="317" t="s">
        <v>382</v>
      </c>
      <c r="E17" s="318" t="s">
        <v>390</v>
      </c>
      <c r="F17" s="95">
        <f>F18</f>
        <v>38000</v>
      </c>
      <c r="G17" s="95">
        <f>G18</f>
        <v>38000</v>
      </c>
      <c r="H17" s="412">
        <f>H18</f>
        <v>0</v>
      </c>
      <c r="I17" s="412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9" t="s">
        <v>392</v>
      </c>
      <c r="C18" s="226" t="s">
        <v>386</v>
      </c>
      <c r="D18" s="226" t="s">
        <v>189</v>
      </c>
      <c r="E18" s="203" t="s">
        <v>391</v>
      </c>
      <c r="F18" s="102">
        <v>38000</v>
      </c>
      <c r="G18" s="103">
        <v>38000</v>
      </c>
      <c r="H18" s="412"/>
      <c r="I18" s="412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9" t="s">
        <v>98</v>
      </c>
      <c r="C19" s="226" t="s">
        <v>99</v>
      </c>
      <c r="D19" s="317" t="s">
        <v>382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15">
        <f t="shared" si="6"/>
        <v>0</v>
      </c>
      <c r="I19" s="415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9" t="s">
        <v>100</v>
      </c>
      <c r="C20" s="226" t="s">
        <v>101</v>
      </c>
      <c r="D20" s="317">
        <v>1090</v>
      </c>
      <c r="E20" s="203" t="s">
        <v>102</v>
      </c>
      <c r="F20" s="102">
        <v>500000</v>
      </c>
      <c r="G20" s="103">
        <v>500000</v>
      </c>
      <c r="H20" s="412"/>
      <c r="I20" s="412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382</v>
      </c>
      <c r="C21" s="330" t="s">
        <v>339</v>
      </c>
      <c r="D21" s="193" t="s">
        <v>382</v>
      </c>
      <c r="E21" s="331" t="s">
        <v>340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34" t="s">
        <v>243</v>
      </c>
      <c r="C22" s="226" t="s">
        <v>244</v>
      </c>
      <c r="D22" s="347" t="s">
        <v>40</v>
      </c>
      <c r="E22" s="203" t="s">
        <v>245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9" t="s">
        <v>151</v>
      </c>
      <c r="C23" s="226" t="s">
        <v>526</v>
      </c>
      <c r="D23" s="226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28">
        <v>100102</v>
      </c>
      <c r="C24" s="307" t="s">
        <v>38</v>
      </c>
      <c r="D24" s="307"/>
      <c r="E24" s="308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6">
        <v>150202</v>
      </c>
      <c r="C25" s="309" t="s">
        <v>41</v>
      </c>
      <c r="D25" s="309"/>
      <c r="E25" s="310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382</v>
      </c>
      <c r="C26" s="330" t="s">
        <v>153</v>
      </c>
      <c r="D26" s="209" t="s">
        <v>382</v>
      </c>
      <c r="E26" s="332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6" t="s">
        <v>173</v>
      </c>
      <c r="C27" s="226" t="s">
        <v>174</v>
      </c>
      <c r="D27" s="226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6" t="s">
        <v>246</v>
      </c>
      <c r="C28" s="226" t="s">
        <v>247</v>
      </c>
      <c r="D28" s="350" t="s">
        <v>382</v>
      </c>
      <c r="E28" s="108" t="s">
        <v>248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9" t="s">
        <v>249</v>
      </c>
      <c r="C29" s="226" t="s">
        <v>250</v>
      </c>
      <c r="D29" s="226" t="s">
        <v>251</v>
      </c>
      <c r="E29" s="108" t="s">
        <v>252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382</v>
      </c>
      <c r="C30" s="330" t="s">
        <v>584</v>
      </c>
      <c r="D30" s="209" t="s">
        <v>382</v>
      </c>
      <c r="E30" s="332" t="s">
        <v>585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6" t="s">
        <v>586</v>
      </c>
      <c r="C31" s="226" t="s">
        <v>587</v>
      </c>
      <c r="D31" s="226" t="s">
        <v>588</v>
      </c>
      <c r="E31" s="108" t="s">
        <v>589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382</v>
      </c>
      <c r="C32" s="330" t="s">
        <v>153</v>
      </c>
      <c r="D32" s="209" t="s">
        <v>382</v>
      </c>
      <c r="E32" s="332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6" t="s">
        <v>173</v>
      </c>
      <c r="C33" s="226" t="s">
        <v>174</v>
      </c>
      <c r="D33" s="226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382</v>
      </c>
      <c r="C34" s="330" t="s">
        <v>325</v>
      </c>
      <c r="D34" s="333" t="s">
        <v>382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34" t="s">
        <v>157</v>
      </c>
      <c r="C35" s="223" t="s">
        <v>156</v>
      </c>
      <c r="D35" s="317" t="s">
        <v>382</v>
      </c>
      <c r="E35" s="319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35" t="s">
        <v>159</v>
      </c>
      <c r="C36" s="336" t="s">
        <v>160</v>
      </c>
      <c r="D36" s="336" t="s">
        <v>393</v>
      </c>
      <c r="E36" s="337" t="s">
        <v>394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49" t="s">
        <v>506</v>
      </c>
      <c r="C37" s="336" t="s">
        <v>507</v>
      </c>
      <c r="D37" s="350" t="s">
        <v>382</v>
      </c>
      <c r="E37" s="337" t="s">
        <v>508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38" t="s">
        <v>502</v>
      </c>
      <c r="C38" s="223" t="s">
        <v>503</v>
      </c>
      <c r="D38" s="339" t="s">
        <v>43</v>
      </c>
      <c r="E38" s="108" t="s">
        <v>504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382</v>
      </c>
      <c r="C39" s="340" t="s">
        <v>161</v>
      </c>
      <c r="D39" s="209" t="s">
        <v>382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38" t="s">
        <v>163</v>
      </c>
      <c r="C40" s="223" t="s">
        <v>164</v>
      </c>
      <c r="D40" s="339" t="s">
        <v>44</v>
      </c>
      <c r="E40" s="108" t="s">
        <v>395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382</v>
      </c>
      <c r="C41" s="340" t="s">
        <v>165</v>
      </c>
      <c r="D41" s="209" t="s">
        <v>382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38" t="s">
        <v>167</v>
      </c>
      <c r="C42" s="98" t="s">
        <v>168</v>
      </c>
      <c r="D42" s="98" t="s">
        <v>45</v>
      </c>
      <c r="E42" s="341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382</v>
      </c>
      <c r="C43" s="343" t="s">
        <v>180</v>
      </c>
      <c r="D43" s="209" t="s">
        <v>382</v>
      </c>
      <c r="E43" s="344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396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382</v>
      </c>
      <c r="C47" s="93" t="s">
        <v>383</v>
      </c>
      <c r="D47" s="193" t="s">
        <v>382</v>
      </c>
      <c r="E47" s="94" t="s">
        <v>324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17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411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382</v>
      </c>
      <c r="C49" s="93" t="s">
        <v>343</v>
      </c>
      <c r="D49" s="193" t="s">
        <v>382</v>
      </c>
      <c r="E49" s="94" t="s">
        <v>344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6" t="s">
        <v>299</v>
      </c>
      <c r="C50" s="226" t="s">
        <v>195</v>
      </c>
      <c r="D50" s="226" t="s">
        <v>186</v>
      </c>
      <c r="E50" s="108" t="s">
        <v>300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6" t="s">
        <v>301</v>
      </c>
      <c r="C51" s="226" t="s">
        <v>345</v>
      </c>
      <c r="D51" s="226" t="s">
        <v>187</v>
      </c>
      <c r="E51" s="108" t="s">
        <v>571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13" t="s">
        <v>301</v>
      </c>
      <c r="C52" s="313" t="s">
        <v>345</v>
      </c>
      <c r="D52" s="313" t="s">
        <v>187</v>
      </c>
      <c r="E52" s="114" t="s">
        <v>572</v>
      </c>
      <c r="F52" s="115">
        <v>15922500</v>
      </c>
      <c r="G52" s="115">
        <v>15922500</v>
      </c>
      <c r="H52" s="115">
        <v>13051300</v>
      </c>
      <c r="I52" s="418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13" t="s">
        <v>301</v>
      </c>
      <c r="C53" s="313" t="s">
        <v>345</v>
      </c>
      <c r="D53" s="313" t="s">
        <v>187</v>
      </c>
      <c r="E53" s="114" t="s">
        <v>573</v>
      </c>
      <c r="F53" s="115">
        <v>255800</v>
      </c>
      <c r="G53" s="115">
        <v>255800</v>
      </c>
      <c r="H53" s="115"/>
      <c r="I53" s="418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13" t="s">
        <v>301</v>
      </c>
      <c r="C54" s="313" t="s">
        <v>345</v>
      </c>
      <c r="D54" s="313" t="s">
        <v>187</v>
      </c>
      <c r="E54" s="114" t="s">
        <v>574</v>
      </c>
      <c r="F54" s="115"/>
      <c r="G54" s="115"/>
      <c r="H54" s="115"/>
      <c r="I54" s="418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6" t="s">
        <v>302</v>
      </c>
      <c r="C55" s="226" t="s">
        <v>384</v>
      </c>
      <c r="D55" s="226" t="s">
        <v>198</v>
      </c>
      <c r="E55" s="203" t="s">
        <v>575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6" t="s">
        <v>303</v>
      </c>
      <c r="C56" s="226" t="s">
        <v>305</v>
      </c>
      <c r="D56" s="226" t="s">
        <v>188</v>
      </c>
      <c r="E56" s="203" t="s">
        <v>577</v>
      </c>
      <c r="F56" s="102">
        <v>236000</v>
      </c>
      <c r="G56" s="103">
        <v>236000</v>
      </c>
      <c r="H56" s="103">
        <v>193440</v>
      </c>
      <c r="I56" s="416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9" t="s">
        <v>304</v>
      </c>
      <c r="C57" s="229" t="s">
        <v>306</v>
      </c>
      <c r="D57" s="226" t="s">
        <v>382</v>
      </c>
      <c r="E57" s="211" t="s">
        <v>307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45" t="s">
        <v>5</v>
      </c>
      <c r="C58" s="346" t="s">
        <v>4</v>
      </c>
      <c r="D58" s="229" t="s">
        <v>188</v>
      </c>
      <c r="E58" s="319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45" t="s">
        <v>399</v>
      </c>
      <c r="C59" s="346" t="s">
        <v>400</v>
      </c>
      <c r="D59" s="229" t="s">
        <v>188</v>
      </c>
      <c r="E59" s="554" t="s">
        <v>402</v>
      </c>
      <c r="F59" s="102">
        <v>28620</v>
      </c>
      <c r="G59" s="103">
        <v>28620</v>
      </c>
      <c r="H59" s="416"/>
      <c r="I59" s="416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382</v>
      </c>
      <c r="C60" s="210" t="s">
        <v>338</v>
      </c>
      <c r="D60" s="209" t="s">
        <v>382</v>
      </c>
      <c r="E60" s="327" t="s">
        <v>337</v>
      </c>
      <c r="F60" s="102">
        <f>F61+F63</f>
        <v>115000</v>
      </c>
      <c r="G60" s="102">
        <f aca="true" t="shared" si="23" ref="G60:P60">G61+G63</f>
        <v>115000</v>
      </c>
      <c r="H60" s="415">
        <f t="shared" si="23"/>
        <v>0</v>
      </c>
      <c r="I60" s="415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9" t="s">
        <v>51</v>
      </c>
      <c r="C61" s="226" t="s">
        <v>377</v>
      </c>
      <c r="D61" s="226" t="s">
        <v>382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15">
        <f t="shared" si="24"/>
        <v>0</v>
      </c>
      <c r="I61" s="415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9" t="s">
        <v>53</v>
      </c>
      <c r="C62" s="226" t="s">
        <v>54</v>
      </c>
      <c r="D62" s="226" t="s">
        <v>189</v>
      </c>
      <c r="E62" s="319" t="s">
        <v>55</v>
      </c>
      <c r="F62" s="102">
        <v>55000</v>
      </c>
      <c r="G62" s="103">
        <v>55000</v>
      </c>
      <c r="H62" s="411"/>
      <c r="I62" s="411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20" t="s">
        <v>56</v>
      </c>
      <c r="C63" s="320" t="s">
        <v>346</v>
      </c>
      <c r="D63" s="320" t="s">
        <v>189</v>
      </c>
      <c r="E63" s="321" t="s">
        <v>416</v>
      </c>
      <c r="F63" s="102">
        <v>60000</v>
      </c>
      <c r="G63" s="431">
        <v>60000</v>
      </c>
      <c r="H63" s="416"/>
      <c r="I63" s="416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382</v>
      </c>
      <c r="C64" s="93" t="s">
        <v>350</v>
      </c>
      <c r="D64" s="193" t="s">
        <v>382</v>
      </c>
      <c r="E64" s="94" t="s">
        <v>351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16" t="s">
        <v>147</v>
      </c>
      <c r="C65" s="316" t="s">
        <v>348</v>
      </c>
      <c r="D65" s="317" t="s">
        <v>382</v>
      </c>
      <c r="E65" s="318" t="s">
        <v>417</v>
      </c>
      <c r="F65" s="102">
        <f>F66</f>
        <v>80000</v>
      </c>
      <c r="G65" s="102">
        <f aca="true" t="shared" si="26" ref="G65:P65">G66</f>
        <v>80000</v>
      </c>
      <c r="H65" s="415">
        <f t="shared" si="26"/>
        <v>0</v>
      </c>
      <c r="I65" s="415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6" t="s">
        <v>148</v>
      </c>
      <c r="C66" s="226" t="s">
        <v>349</v>
      </c>
      <c r="D66" s="226" t="s">
        <v>190</v>
      </c>
      <c r="E66" s="203" t="s">
        <v>418</v>
      </c>
      <c r="F66" s="102">
        <v>80000</v>
      </c>
      <c r="G66" s="103">
        <v>80000</v>
      </c>
      <c r="H66" s="416">
        <v>0</v>
      </c>
      <c r="I66" s="416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6" t="s">
        <v>149</v>
      </c>
      <c r="C67" s="226" t="s">
        <v>320</v>
      </c>
      <c r="D67" s="317" t="s">
        <v>382</v>
      </c>
      <c r="E67" s="319" t="s">
        <v>315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321</v>
      </c>
      <c r="D68" s="98" t="s">
        <v>190</v>
      </c>
      <c r="E68" s="329" t="s">
        <v>419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382</v>
      </c>
      <c r="C69" s="330" t="s">
        <v>153</v>
      </c>
      <c r="D69" s="209" t="s">
        <v>382</v>
      </c>
      <c r="E69" s="332" t="s">
        <v>154</v>
      </c>
      <c r="F69" s="415">
        <f>F70</f>
        <v>0</v>
      </c>
      <c r="G69" s="415">
        <f aca="true" t="shared" si="28" ref="G69:P69">G70</f>
        <v>0</v>
      </c>
      <c r="H69" s="415">
        <f t="shared" si="28"/>
        <v>0</v>
      </c>
      <c r="I69" s="415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47" t="s">
        <v>499</v>
      </c>
      <c r="C70" s="226" t="s">
        <v>498</v>
      </c>
      <c r="D70" s="325" t="s">
        <v>382</v>
      </c>
      <c r="E70" s="108" t="s">
        <v>500</v>
      </c>
      <c r="F70" s="415">
        <f>F71</f>
        <v>0</v>
      </c>
      <c r="G70" s="415">
        <f aca="true" t="shared" si="29" ref="G70:P70">G71</f>
        <v>0</v>
      </c>
      <c r="H70" s="415">
        <f t="shared" si="29"/>
        <v>0</v>
      </c>
      <c r="I70" s="415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6" t="s">
        <v>496</v>
      </c>
      <c r="C71" s="226" t="s">
        <v>497</v>
      </c>
      <c r="D71" s="226" t="s">
        <v>41</v>
      </c>
      <c r="E71" s="108" t="s">
        <v>501</v>
      </c>
      <c r="F71" s="415"/>
      <c r="G71" s="416"/>
      <c r="H71" s="416"/>
      <c r="I71" s="416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382</v>
      </c>
      <c r="C74" s="93" t="s">
        <v>383</v>
      </c>
      <c r="D74" s="193" t="s">
        <v>382</v>
      </c>
      <c r="E74" s="94" t="s">
        <v>324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382</v>
      </c>
      <c r="C76" s="93" t="s">
        <v>569</v>
      </c>
      <c r="D76" s="193" t="s">
        <v>382</v>
      </c>
      <c r="E76" s="94" t="s">
        <v>568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26" t="s">
        <v>570</v>
      </c>
      <c r="C77" s="342" t="s">
        <v>328</v>
      </c>
      <c r="D77" s="98" t="s">
        <v>329</v>
      </c>
      <c r="E77" s="202" t="s">
        <v>330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382</v>
      </c>
      <c r="C78" s="210" t="s">
        <v>338</v>
      </c>
      <c r="D78" s="209" t="s">
        <v>382</v>
      </c>
      <c r="E78" s="314" t="s">
        <v>337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16" t="s">
        <v>67</v>
      </c>
      <c r="C79" s="316" t="s">
        <v>352</v>
      </c>
      <c r="D79" s="323" t="s">
        <v>382</v>
      </c>
      <c r="E79" s="318" t="s">
        <v>420</v>
      </c>
      <c r="F79" s="109">
        <f>F80+F81</f>
        <v>0</v>
      </c>
      <c r="G79" s="109">
        <f aca="true" t="shared" si="35" ref="G79:P79">G80+G81</f>
        <v>0</v>
      </c>
      <c r="H79" s="419">
        <f t="shared" si="35"/>
        <v>0</v>
      </c>
      <c r="I79" s="419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24" t="s">
        <v>68</v>
      </c>
      <c r="C80" s="229" t="s">
        <v>353</v>
      </c>
      <c r="D80" s="229" t="s">
        <v>192</v>
      </c>
      <c r="E80" s="211" t="s">
        <v>69</v>
      </c>
      <c r="F80" s="102"/>
      <c r="G80" s="103"/>
      <c r="H80" s="415"/>
      <c r="I80" s="415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24" t="s">
        <v>70</v>
      </c>
      <c r="C81" s="229" t="s">
        <v>354</v>
      </c>
      <c r="D81" s="229" t="s">
        <v>194</v>
      </c>
      <c r="E81" s="211" t="s">
        <v>421</v>
      </c>
      <c r="F81" s="102"/>
      <c r="G81" s="103"/>
      <c r="H81" s="415"/>
      <c r="I81" s="415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24" t="s">
        <v>71</v>
      </c>
      <c r="C82" s="229" t="s">
        <v>355</v>
      </c>
      <c r="D82" s="325" t="s">
        <v>382</v>
      </c>
      <c r="E82" s="108" t="s">
        <v>422</v>
      </c>
      <c r="F82" s="102">
        <f>F83+F84</f>
        <v>0</v>
      </c>
      <c r="G82" s="102">
        <f aca="true" t="shared" si="36" ref="G82:P82">G83+G84</f>
        <v>0</v>
      </c>
      <c r="H82" s="415">
        <f t="shared" si="36"/>
        <v>0</v>
      </c>
      <c r="I82" s="415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24" t="s">
        <v>72</v>
      </c>
      <c r="C83" s="229" t="s">
        <v>356</v>
      </c>
      <c r="D83" s="229" t="s">
        <v>192</v>
      </c>
      <c r="E83" s="211" t="s">
        <v>422</v>
      </c>
      <c r="F83" s="102"/>
      <c r="G83" s="103"/>
      <c r="H83" s="415"/>
      <c r="I83" s="415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24" t="s">
        <v>73</v>
      </c>
      <c r="C84" s="229" t="s">
        <v>357</v>
      </c>
      <c r="D84" s="229" t="s">
        <v>194</v>
      </c>
      <c r="E84" s="211" t="s">
        <v>423</v>
      </c>
      <c r="F84" s="102"/>
      <c r="G84" s="103"/>
      <c r="H84" s="415"/>
      <c r="I84" s="415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24" t="s">
        <v>77</v>
      </c>
      <c r="C85" s="107" t="s">
        <v>74</v>
      </c>
      <c r="D85" s="325" t="s">
        <v>382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15">
        <f t="shared" si="37"/>
        <v>0</v>
      </c>
      <c r="I85" s="415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22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15"/>
      <c r="I86" s="415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22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15"/>
      <c r="I87" s="415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22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15"/>
      <c r="I88" s="415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24" t="s">
        <v>86</v>
      </c>
      <c r="C89" s="229" t="s">
        <v>358</v>
      </c>
      <c r="D89" s="325" t="s">
        <v>382</v>
      </c>
      <c r="E89" s="108" t="s">
        <v>463</v>
      </c>
      <c r="F89" s="102">
        <f>F90+F91+F92+F93+F94+F95+F96</f>
        <v>0</v>
      </c>
      <c r="G89" s="102">
        <f aca="true" t="shared" si="38" ref="G89:P89">G90+G91+G92+G93+G94+G95+G96</f>
        <v>0</v>
      </c>
      <c r="H89" s="415">
        <f t="shared" si="38"/>
        <v>0</v>
      </c>
      <c r="I89" s="415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24" t="s">
        <v>87</v>
      </c>
      <c r="C90" s="229" t="s">
        <v>359</v>
      </c>
      <c r="D90" s="229" t="s">
        <v>189</v>
      </c>
      <c r="E90" s="108" t="s">
        <v>424</v>
      </c>
      <c r="F90" s="102"/>
      <c r="G90" s="103"/>
      <c r="H90" s="412"/>
      <c r="I90" s="412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24" t="s">
        <v>88</v>
      </c>
      <c r="C91" s="229" t="s">
        <v>360</v>
      </c>
      <c r="D91" s="229" t="s">
        <v>189</v>
      </c>
      <c r="E91" s="108" t="s">
        <v>89</v>
      </c>
      <c r="F91" s="102"/>
      <c r="G91" s="103"/>
      <c r="H91" s="412"/>
      <c r="I91" s="412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24" t="s">
        <v>90</v>
      </c>
      <c r="C92" s="229" t="s">
        <v>361</v>
      </c>
      <c r="D92" s="229" t="s">
        <v>189</v>
      </c>
      <c r="E92" s="108" t="s">
        <v>425</v>
      </c>
      <c r="F92" s="102"/>
      <c r="G92" s="103"/>
      <c r="H92" s="412"/>
      <c r="I92" s="412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24" t="s">
        <v>91</v>
      </c>
      <c r="C93" s="229" t="s">
        <v>362</v>
      </c>
      <c r="D93" s="229" t="s">
        <v>189</v>
      </c>
      <c r="E93" s="108" t="s">
        <v>426</v>
      </c>
      <c r="F93" s="102"/>
      <c r="G93" s="103"/>
      <c r="H93" s="412"/>
      <c r="I93" s="412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24" t="s">
        <v>92</v>
      </c>
      <c r="C94" s="229" t="s">
        <v>363</v>
      </c>
      <c r="D94" s="229" t="s">
        <v>189</v>
      </c>
      <c r="E94" s="108" t="s">
        <v>427</v>
      </c>
      <c r="F94" s="102"/>
      <c r="G94" s="103"/>
      <c r="H94" s="412"/>
      <c r="I94" s="412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24" t="s">
        <v>93</v>
      </c>
      <c r="C95" s="229" t="s">
        <v>364</v>
      </c>
      <c r="D95" s="229" t="s">
        <v>189</v>
      </c>
      <c r="E95" s="108" t="s">
        <v>428</v>
      </c>
      <c r="F95" s="102"/>
      <c r="G95" s="103"/>
      <c r="H95" s="412"/>
      <c r="I95" s="412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24" t="s">
        <v>464</v>
      </c>
      <c r="C96" s="229" t="s">
        <v>465</v>
      </c>
      <c r="D96" s="229" t="s">
        <v>189</v>
      </c>
      <c r="E96" s="108" t="s">
        <v>429</v>
      </c>
      <c r="F96" s="102"/>
      <c r="G96" s="103"/>
      <c r="H96" s="420"/>
      <c r="I96" s="420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24" t="s">
        <v>95</v>
      </c>
      <c r="C97" s="229" t="s">
        <v>365</v>
      </c>
      <c r="D97" s="229" t="s">
        <v>193</v>
      </c>
      <c r="E97" s="204" t="s">
        <v>436</v>
      </c>
      <c r="F97" s="102">
        <v>69800</v>
      </c>
      <c r="G97" s="103">
        <v>69800</v>
      </c>
      <c r="H97" s="420"/>
      <c r="I97" s="420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24" t="s">
        <v>96</v>
      </c>
      <c r="C98" s="226" t="s">
        <v>366</v>
      </c>
      <c r="D98" s="226" t="s">
        <v>382</v>
      </c>
      <c r="E98" s="108" t="s">
        <v>466</v>
      </c>
      <c r="F98" s="102">
        <f>F99+F100+F101+F103+F102</f>
        <v>0</v>
      </c>
      <c r="G98" s="102">
        <f aca="true" t="shared" si="40" ref="G98:P98">G99+G100+G101+G103+G102</f>
        <v>0</v>
      </c>
      <c r="H98" s="415">
        <f t="shared" si="40"/>
        <v>0</v>
      </c>
      <c r="I98" s="415">
        <f t="shared" si="40"/>
        <v>0</v>
      </c>
      <c r="J98" s="415">
        <f t="shared" si="40"/>
        <v>0</v>
      </c>
      <c r="K98" s="415">
        <f t="shared" si="40"/>
        <v>0</v>
      </c>
      <c r="L98" s="415"/>
      <c r="M98" s="415">
        <f t="shared" si="40"/>
        <v>0</v>
      </c>
      <c r="N98" s="415">
        <f t="shared" si="40"/>
        <v>0</v>
      </c>
      <c r="O98" s="415">
        <f t="shared" si="40"/>
        <v>0</v>
      </c>
      <c r="P98" s="415">
        <f t="shared" si="40"/>
        <v>0</v>
      </c>
      <c r="Q98" s="90">
        <f t="shared" si="39"/>
        <v>0</v>
      </c>
    </row>
    <row r="99" spans="1:17" ht="56.25" customHeight="1" hidden="1">
      <c r="A99" s="97"/>
      <c r="B99" s="324" t="s">
        <v>405</v>
      </c>
      <c r="C99" s="226" t="s">
        <v>406</v>
      </c>
      <c r="D99" s="226" t="s">
        <v>195</v>
      </c>
      <c r="E99" s="108" t="s">
        <v>94</v>
      </c>
      <c r="F99" s="102"/>
      <c r="G99" s="103"/>
      <c r="H99" s="420"/>
      <c r="I99" s="420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24" t="s">
        <v>407</v>
      </c>
      <c r="C100" s="226" t="s">
        <v>409</v>
      </c>
      <c r="D100" s="226" t="s">
        <v>195</v>
      </c>
      <c r="E100" s="108" t="s">
        <v>408</v>
      </c>
      <c r="F100" s="102"/>
      <c r="G100" s="103"/>
      <c r="H100" s="420"/>
      <c r="I100" s="420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24" t="s">
        <v>411</v>
      </c>
      <c r="C101" s="226" t="s">
        <v>412</v>
      </c>
      <c r="D101" s="226" t="s">
        <v>195</v>
      </c>
      <c r="E101" s="108" t="s">
        <v>410</v>
      </c>
      <c r="F101" s="102"/>
      <c r="G101" s="103"/>
      <c r="H101" s="420"/>
      <c r="I101" s="420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32" t="s">
        <v>297</v>
      </c>
      <c r="C102" s="433">
        <v>3084</v>
      </c>
      <c r="D102" s="434">
        <v>1040</v>
      </c>
      <c r="E102" s="435" t="s">
        <v>216</v>
      </c>
      <c r="F102" s="102"/>
      <c r="G102" s="103"/>
      <c r="H102" s="420"/>
      <c r="I102" s="420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24" t="s">
        <v>413</v>
      </c>
      <c r="C103" s="226" t="s">
        <v>414</v>
      </c>
      <c r="D103" s="226" t="s">
        <v>195</v>
      </c>
      <c r="E103" s="108" t="s">
        <v>415</v>
      </c>
      <c r="F103" s="102"/>
      <c r="G103" s="103"/>
      <c r="H103" s="420"/>
      <c r="I103" s="420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24" t="s">
        <v>97</v>
      </c>
      <c r="C104" s="226" t="s">
        <v>367</v>
      </c>
      <c r="D104" s="226" t="s">
        <v>192</v>
      </c>
      <c r="E104" s="108" t="s">
        <v>467</v>
      </c>
      <c r="F104" s="102">
        <v>14500</v>
      </c>
      <c r="G104" s="103">
        <v>14500</v>
      </c>
      <c r="H104" s="420"/>
      <c r="I104" s="420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24" t="s">
        <v>135</v>
      </c>
      <c r="C105" s="226" t="s">
        <v>347</v>
      </c>
      <c r="D105" s="325" t="s">
        <v>382</v>
      </c>
      <c r="E105" s="108" t="s">
        <v>134</v>
      </c>
      <c r="F105" s="102">
        <v>150000</v>
      </c>
      <c r="G105" s="103">
        <v>150000</v>
      </c>
      <c r="H105" s="415"/>
      <c r="I105" s="415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24" t="s">
        <v>495</v>
      </c>
      <c r="C106" s="226" t="s">
        <v>57</v>
      </c>
      <c r="D106" s="325">
        <v>1040</v>
      </c>
      <c r="E106" s="108" t="s">
        <v>66</v>
      </c>
      <c r="F106" s="529"/>
      <c r="G106" s="530"/>
      <c r="H106" s="415"/>
      <c r="I106" s="415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9" t="s">
        <v>136</v>
      </c>
      <c r="C107" s="226" t="s">
        <v>99</v>
      </c>
      <c r="D107" s="325" t="s">
        <v>382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15">
        <f t="shared" si="41"/>
        <v>0</v>
      </c>
      <c r="I107" s="415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384</v>
      </c>
      <c r="E108" s="202" t="s">
        <v>102</v>
      </c>
      <c r="F108" s="102">
        <v>350800</v>
      </c>
      <c r="G108" s="103">
        <v>350800</v>
      </c>
      <c r="H108" s="420"/>
      <c r="I108" s="420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397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398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382</v>
      </c>
      <c r="C111" s="93" t="s">
        <v>383</v>
      </c>
      <c r="D111" s="193" t="s">
        <v>382</v>
      </c>
      <c r="E111" s="94" t="s">
        <v>324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21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411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382</v>
      </c>
      <c r="C113" s="93" t="s">
        <v>343</v>
      </c>
      <c r="D113" s="193" t="s">
        <v>382</v>
      </c>
      <c r="E113" s="94" t="s">
        <v>344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26" t="s">
        <v>138</v>
      </c>
      <c r="C114" s="98" t="s">
        <v>139</v>
      </c>
      <c r="D114" s="326" t="s">
        <v>198</v>
      </c>
      <c r="E114" s="202" t="s">
        <v>576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382</v>
      </c>
      <c r="C115" s="93" t="s">
        <v>369</v>
      </c>
      <c r="D115" s="193" t="s">
        <v>382</v>
      </c>
      <c r="E115" s="327" t="s">
        <v>368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28">
        <v>1014030</v>
      </c>
      <c r="C116" s="226" t="s">
        <v>370</v>
      </c>
      <c r="D116" s="226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28">
        <v>1014060</v>
      </c>
      <c r="C117" s="226" t="s">
        <v>294</v>
      </c>
      <c r="D117" s="226" t="s">
        <v>295</v>
      </c>
      <c r="E117" s="203" t="s">
        <v>296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28">
        <v>1014080</v>
      </c>
      <c r="C118" s="226" t="s">
        <v>141</v>
      </c>
      <c r="D118" s="226" t="s">
        <v>382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28">
        <v>1014081</v>
      </c>
      <c r="C119" s="226" t="s">
        <v>143</v>
      </c>
      <c r="D119" s="226" t="s">
        <v>437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28">
        <v>1014082</v>
      </c>
      <c r="C120" s="226" t="s">
        <v>144</v>
      </c>
      <c r="D120" s="226" t="s">
        <v>437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438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382</v>
      </c>
      <c r="C123" s="93" t="s">
        <v>383</v>
      </c>
      <c r="D123" s="193" t="s">
        <v>382</v>
      </c>
      <c r="E123" s="94" t="s">
        <v>324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382</v>
      </c>
      <c r="C125" s="93" t="s">
        <v>326</v>
      </c>
      <c r="D125" s="193" t="s">
        <v>382</v>
      </c>
      <c r="E125" s="94" t="s">
        <v>182</v>
      </c>
      <c r="F125" s="111">
        <f>F126</f>
        <v>10000</v>
      </c>
      <c r="G125" s="411">
        <f aca="true" t="shared" si="52" ref="G125:P125">G126</f>
        <v>0</v>
      </c>
      <c r="H125" s="411">
        <f t="shared" si="52"/>
        <v>0</v>
      </c>
      <c r="I125" s="411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41" t="s">
        <v>308</v>
      </c>
      <c r="F126" s="111">
        <v>10000</v>
      </c>
      <c r="G126" s="417"/>
      <c r="H126" s="417"/>
      <c r="I126" s="417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11" t="s">
        <v>309</v>
      </c>
      <c r="C127" s="311" t="s">
        <v>310</v>
      </c>
      <c r="D127" s="311"/>
      <c r="E127" s="312" t="s">
        <v>311</v>
      </c>
      <c r="F127" s="422"/>
      <c r="G127" s="423"/>
      <c r="H127" s="423"/>
      <c r="I127" s="423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382</v>
      </c>
      <c r="C128" s="93" t="s">
        <v>184</v>
      </c>
      <c r="D128" s="193" t="s">
        <v>382</v>
      </c>
      <c r="E128" s="94" t="s">
        <v>322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15">
        <v>3719400</v>
      </c>
      <c r="C129" s="93" t="s">
        <v>209</v>
      </c>
      <c r="D129" s="193" t="s">
        <v>382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21">
        <f t="shared" si="54"/>
        <v>0</v>
      </c>
      <c r="I129" s="421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28">
        <v>3719410</v>
      </c>
      <c r="C130" s="226" t="s">
        <v>211</v>
      </c>
      <c r="D130" s="226" t="s">
        <v>312</v>
      </c>
      <c r="E130" s="203" t="s">
        <v>293</v>
      </c>
      <c r="F130" s="111">
        <v>2688200</v>
      </c>
      <c r="G130" s="106">
        <v>2688200</v>
      </c>
      <c r="H130" s="424"/>
      <c r="I130" s="424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15">
        <v>3719700</v>
      </c>
      <c r="C131" s="93" t="s">
        <v>553</v>
      </c>
      <c r="D131" s="193" t="s">
        <v>382</v>
      </c>
      <c r="E131" s="94" t="s">
        <v>554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28">
        <v>3719770</v>
      </c>
      <c r="C132" s="226" t="s">
        <v>555</v>
      </c>
      <c r="D132" s="226" t="s">
        <v>312</v>
      </c>
      <c r="E132" s="203" t="s">
        <v>176</v>
      </c>
      <c r="F132" s="111">
        <v>1020000</v>
      </c>
      <c r="G132" s="106">
        <v>1020000</v>
      </c>
      <c r="H132" s="424"/>
      <c r="I132" s="424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306"/>
      <c r="C133" s="306"/>
      <c r="D133" s="306"/>
      <c r="E133" s="375" t="s">
        <v>313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76"/>
      <c r="C134" s="376"/>
      <c r="D134" s="376"/>
      <c r="E134" s="377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9"/>
    </row>
    <row r="135" spans="2:17" ht="20.25">
      <c r="B135" s="376"/>
      <c r="C135" s="376"/>
      <c r="D135" s="376"/>
      <c r="E135" s="377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9"/>
    </row>
    <row r="136" spans="2:17" ht="20.25">
      <c r="B136" s="376"/>
      <c r="C136" s="376"/>
      <c r="D136" s="376"/>
      <c r="E136" s="377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9"/>
    </row>
    <row r="137" spans="5:16" ht="18.75">
      <c r="E137" s="302" t="s">
        <v>28</v>
      </c>
      <c r="P137" s="132" t="s">
        <v>316</v>
      </c>
    </row>
    <row r="138" spans="5:16" ht="18.75">
      <c r="E138" s="30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5"/>
    </row>
  </sheetData>
  <sheetProtection/>
  <mergeCells count="21">
    <mergeCell ref="F6:F7"/>
    <mergeCell ref="A5:A7"/>
    <mergeCell ref="P6:P7"/>
    <mergeCell ref="H6:I6"/>
    <mergeCell ref="C5:C7"/>
    <mergeCell ref="D5:D7"/>
    <mergeCell ref="L6:L7"/>
    <mergeCell ref="F5:J5"/>
    <mergeCell ref="K5:P5"/>
    <mergeCell ref="N6:O6"/>
    <mergeCell ref="K6:K7"/>
    <mergeCell ref="N2:Q2"/>
    <mergeCell ref="M6:M7"/>
    <mergeCell ref="B4:C4"/>
    <mergeCell ref="G6:G7"/>
    <mergeCell ref="O1:Q1"/>
    <mergeCell ref="B5:B7"/>
    <mergeCell ref="B3:P3"/>
    <mergeCell ref="Q5:Q7"/>
    <mergeCell ref="E5:E7"/>
    <mergeCell ref="J6:J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21"/>
      <c r="J1" s="621"/>
      <c r="K1" s="621"/>
      <c r="L1" s="622" t="s">
        <v>602</v>
      </c>
      <c r="M1" s="622"/>
    </row>
    <row r="2" ht="6" customHeight="1"/>
    <row r="3" spans="1:14" ht="27" customHeight="1">
      <c r="A3" s="137"/>
      <c r="B3" s="137"/>
      <c r="C3" s="137"/>
      <c r="D3" s="623" t="s">
        <v>480</v>
      </c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1" ht="24.75" customHeight="1" thickBot="1">
      <c r="A4" s="138"/>
      <c r="B4" s="138"/>
      <c r="D4" s="533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34" t="s">
        <v>314</v>
      </c>
      <c r="B5" s="634"/>
      <c r="C5" s="635"/>
      <c r="D5" s="614" t="s">
        <v>227</v>
      </c>
      <c r="E5" s="611" t="s">
        <v>228</v>
      </c>
      <c r="F5" s="611"/>
      <c r="G5" s="611"/>
      <c r="H5" s="611"/>
      <c r="I5" s="611"/>
      <c r="J5" s="611"/>
      <c r="K5" s="612"/>
      <c r="L5" s="624" t="s">
        <v>556</v>
      </c>
      <c r="M5" s="625"/>
      <c r="N5" s="626"/>
    </row>
    <row r="6" spans="1:14" ht="20.25" customHeight="1">
      <c r="A6" s="634"/>
      <c r="B6" s="634"/>
      <c r="C6" s="635"/>
      <c r="D6" s="615"/>
      <c r="E6" s="616" t="s">
        <v>533</v>
      </c>
      <c r="F6" s="616" t="s">
        <v>292</v>
      </c>
      <c r="G6" s="613" t="s">
        <v>323</v>
      </c>
      <c r="H6" s="613"/>
      <c r="I6" s="613"/>
      <c r="J6" s="613"/>
      <c r="K6" s="610" t="s">
        <v>229</v>
      </c>
      <c r="L6" s="617" t="s">
        <v>323</v>
      </c>
      <c r="M6" s="618"/>
      <c r="N6" s="627" t="s">
        <v>229</v>
      </c>
    </row>
    <row r="7" spans="1:14" ht="13.5" customHeight="1">
      <c r="A7" s="634"/>
      <c r="B7" s="634"/>
      <c r="C7" s="635"/>
      <c r="D7" s="615"/>
      <c r="E7" s="616"/>
      <c r="F7" s="616"/>
      <c r="G7" s="616" t="s">
        <v>290</v>
      </c>
      <c r="H7" s="616" t="s">
        <v>462</v>
      </c>
      <c r="I7" s="616" t="s">
        <v>331</v>
      </c>
      <c r="J7" s="616" t="s">
        <v>332</v>
      </c>
      <c r="K7" s="610"/>
      <c r="L7" s="619" t="s">
        <v>561</v>
      </c>
      <c r="M7" s="619" t="s">
        <v>293</v>
      </c>
      <c r="N7" s="628"/>
    </row>
    <row r="8" spans="1:14" ht="22.5" customHeight="1">
      <c r="A8" s="634"/>
      <c r="B8" s="634"/>
      <c r="C8" s="635"/>
      <c r="D8" s="615"/>
      <c r="E8" s="616"/>
      <c r="F8" s="616"/>
      <c r="G8" s="616"/>
      <c r="H8" s="616"/>
      <c r="I8" s="616"/>
      <c r="J8" s="616"/>
      <c r="K8" s="610"/>
      <c r="L8" s="619"/>
      <c r="M8" s="619"/>
      <c r="N8" s="628"/>
    </row>
    <row r="9" spans="1:14" ht="15.75" customHeight="1">
      <c r="A9" s="634"/>
      <c r="B9" s="634"/>
      <c r="C9" s="635"/>
      <c r="D9" s="615"/>
      <c r="E9" s="616"/>
      <c r="F9" s="616"/>
      <c r="G9" s="616"/>
      <c r="H9" s="616"/>
      <c r="I9" s="616"/>
      <c r="J9" s="616"/>
      <c r="K9" s="610"/>
      <c r="L9" s="619"/>
      <c r="M9" s="619"/>
      <c r="N9" s="628"/>
    </row>
    <row r="10" spans="1:14" ht="397.5" customHeight="1">
      <c r="A10" s="634"/>
      <c r="B10" s="634"/>
      <c r="C10" s="635"/>
      <c r="D10" s="615"/>
      <c r="E10" s="616"/>
      <c r="F10" s="616"/>
      <c r="G10" s="616"/>
      <c r="H10" s="616"/>
      <c r="I10" s="616"/>
      <c r="J10" s="616"/>
      <c r="K10" s="610"/>
      <c r="L10" s="620"/>
      <c r="M10" s="620"/>
      <c r="N10" s="629"/>
    </row>
    <row r="11" spans="1:14" ht="15.75">
      <c r="A11" s="634">
        <v>1</v>
      </c>
      <c r="B11" s="634"/>
      <c r="C11" s="635"/>
      <c r="D11" s="492">
        <v>2</v>
      </c>
      <c r="E11" s="488"/>
      <c r="F11" s="140">
        <v>3</v>
      </c>
      <c r="G11" s="489">
        <v>4</v>
      </c>
      <c r="H11" s="490">
        <v>8</v>
      </c>
      <c r="I11" s="490">
        <v>9</v>
      </c>
      <c r="J11" s="490">
        <v>10</v>
      </c>
      <c r="K11" s="516"/>
      <c r="L11" s="519"/>
      <c r="M11" s="522"/>
      <c r="N11" s="520"/>
    </row>
    <row r="12" spans="1:14" ht="76.5" customHeight="1">
      <c r="A12" s="632">
        <v>25539000000</v>
      </c>
      <c r="B12" s="632" t="s">
        <v>372</v>
      </c>
      <c r="C12" s="633" t="s">
        <v>373</v>
      </c>
      <c r="D12" s="532" t="s">
        <v>478</v>
      </c>
      <c r="E12" s="315"/>
      <c r="F12" s="315"/>
      <c r="G12" s="537">
        <v>391300</v>
      </c>
      <c r="H12" s="537">
        <v>67000</v>
      </c>
      <c r="I12" s="538">
        <v>19800</v>
      </c>
      <c r="J12" s="538">
        <v>14500</v>
      </c>
      <c r="K12" s="539">
        <f>SUM(E12:J12)</f>
        <v>492600</v>
      </c>
      <c r="L12" s="519"/>
      <c r="M12" s="522"/>
      <c r="N12" s="520"/>
    </row>
    <row r="13" spans="1:14" ht="38.25" customHeight="1">
      <c r="A13" s="632">
        <v>25313200000</v>
      </c>
      <c r="B13" s="632">
        <v>16</v>
      </c>
      <c r="C13" s="633" t="s">
        <v>374</v>
      </c>
      <c r="D13" s="531" t="s">
        <v>479</v>
      </c>
      <c r="E13" s="141"/>
      <c r="F13" s="141"/>
      <c r="G13" s="143"/>
      <c r="H13" s="143"/>
      <c r="I13" s="142"/>
      <c r="J13" s="142"/>
      <c r="K13" s="517">
        <f>SUM(E13:J13)</f>
        <v>0</v>
      </c>
      <c r="L13" s="521">
        <v>1020000</v>
      </c>
      <c r="M13" s="521">
        <v>2688200</v>
      </c>
      <c r="N13" s="523">
        <f>L13+M13</f>
        <v>3708200</v>
      </c>
    </row>
    <row r="14" spans="1:14" ht="22.5" customHeight="1" hidden="1" thickBot="1">
      <c r="A14" s="630" t="s">
        <v>375</v>
      </c>
      <c r="B14" s="630"/>
      <c r="C14" s="631"/>
      <c r="D14" s="493" t="s">
        <v>376</v>
      </c>
      <c r="E14" s="491"/>
      <c r="F14" s="491"/>
      <c r="G14" s="143"/>
      <c r="H14" s="142">
        <v>0</v>
      </c>
      <c r="I14" s="142">
        <v>0</v>
      </c>
      <c r="J14" s="142">
        <v>0</v>
      </c>
      <c r="K14" s="517">
        <v>0</v>
      </c>
      <c r="L14" s="519"/>
      <c r="M14" s="521">
        <v>10089800</v>
      </c>
      <c r="N14" s="523">
        <f>L14+M14</f>
        <v>10089800</v>
      </c>
    </row>
    <row r="15" spans="1:14" ht="24" customHeight="1" thickBot="1">
      <c r="A15" s="630"/>
      <c r="B15" s="630"/>
      <c r="C15" s="631"/>
      <c r="D15" s="494" t="s">
        <v>547</v>
      </c>
      <c r="E15" s="495">
        <f aca="true" t="shared" si="0" ref="E15:M15">E12+E13</f>
        <v>0</v>
      </c>
      <c r="F15" s="495">
        <f t="shared" si="0"/>
        <v>0</v>
      </c>
      <c r="G15" s="495">
        <f t="shared" si="0"/>
        <v>391300</v>
      </c>
      <c r="H15" s="495">
        <f t="shared" si="0"/>
        <v>67000</v>
      </c>
      <c r="I15" s="495">
        <f t="shared" si="0"/>
        <v>19800</v>
      </c>
      <c r="J15" s="495">
        <f t="shared" si="0"/>
        <v>14500</v>
      </c>
      <c r="K15" s="540">
        <f t="shared" si="0"/>
        <v>492600</v>
      </c>
      <c r="L15" s="518">
        <f t="shared" si="0"/>
        <v>1020000</v>
      </c>
      <c r="M15" s="518">
        <f t="shared" si="0"/>
        <v>2688200</v>
      </c>
      <c r="N15" s="524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303" t="s">
        <v>316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0"/>
  <sheetViews>
    <sheetView showZeros="0" view="pageBreakPreview" zoomScale="75" zoomScaleNormal="75" zoomScaleSheetLayoutView="75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8" width="15.7109375" style="150" customWidth="1"/>
    <col min="9" max="9" width="16.28125" style="150" customWidth="1"/>
    <col min="10" max="10" width="18.421875" style="150" customWidth="1"/>
    <col min="11" max="16384" width="9.140625" style="150" customWidth="1"/>
  </cols>
  <sheetData>
    <row r="1" spans="2:10" ht="147" customHeight="1">
      <c r="B1" s="149"/>
      <c r="C1" s="149"/>
      <c r="D1" s="149"/>
      <c r="E1" s="149"/>
      <c r="F1" s="149"/>
      <c r="G1" s="526"/>
      <c r="H1" s="638" t="s">
        <v>603</v>
      </c>
      <c r="I1" s="638"/>
      <c r="J1" s="638"/>
    </row>
    <row r="2" spans="2:10" ht="15" customHeight="1">
      <c r="B2" s="149"/>
      <c r="C2" s="149"/>
      <c r="D2" s="149"/>
      <c r="E2" s="149"/>
      <c r="F2" s="149"/>
      <c r="G2" s="149"/>
      <c r="H2" s="149"/>
      <c r="I2" s="151"/>
      <c r="J2" s="151"/>
    </row>
    <row r="3" spans="2:10" ht="15" customHeight="1" hidden="1">
      <c r="B3" s="149"/>
      <c r="C3" s="149"/>
      <c r="D3" s="149"/>
      <c r="E3" s="149"/>
      <c r="F3" s="149"/>
      <c r="G3" s="149"/>
      <c r="H3" s="149"/>
      <c r="I3" s="151"/>
      <c r="J3" s="151"/>
    </row>
    <row r="4" spans="2:10" ht="12.75" customHeight="1" hidden="1">
      <c r="B4" s="149"/>
      <c r="C4" s="149"/>
      <c r="D4" s="149"/>
      <c r="E4" s="149"/>
      <c r="F4" s="149"/>
      <c r="G4" s="149"/>
      <c r="H4" s="149"/>
      <c r="I4" s="152"/>
      <c r="J4" s="153"/>
    </row>
    <row r="5" spans="2:10" ht="15.75" customHeight="1">
      <c r="B5" s="640" t="s">
        <v>481</v>
      </c>
      <c r="C5" s="640"/>
      <c r="D5" s="640"/>
      <c r="E5" s="640"/>
      <c r="F5" s="640"/>
      <c r="G5" s="640"/>
      <c r="H5" s="640"/>
      <c r="I5" s="640"/>
      <c r="J5" s="640"/>
    </row>
    <row r="6" spans="2:10" ht="21.75" customHeight="1">
      <c r="B6" s="640"/>
      <c r="C6" s="640"/>
      <c r="D6" s="640"/>
      <c r="E6" s="640"/>
      <c r="F6" s="640"/>
      <c r="G6" s="640"/>
      <c r="H6" s="640"/>
      <c r="I6" s="640"/>
      <c r="J6" s="640"/>
    </row>
    <row r="7" spans="2:10" ht="19.5" thickBot="1">
      <c r="B7" s="534">
        <v>25539000000</v>
      </c>
      <c r="C7" s="149"/>
      <c r="D7" s="149"/>
      <c r="E7" s="149"/>
      <c r="F7" s="149"/>
      <c r="G7" s="149"/>
      <c r="H7" s="149"/>
      <c r="I7" s="149"/>
      <c r="J7" s="154" t="s">
        <v>29</v>
      </c>
    </row>
    <row r="8" spans="1:10" ht="38.25" customHeight="1">
      <c r="A8" s="641" t="s">
        <v>230</v>
      </c>
      <c r="B8" s="643" t="s">
        <v>220</v>
      </c>
      <c r="C8" s="647" t="s">
        <v>231</v>
      </c>
      <c r="D8" s="649" t="s">
        <v>219</v>
      </c>
      <c r="E8" s="636" t="s">
        <v>482</v>
      </c>
      <c r="F8" s="645" t="s">
        <v>483</v>
      </c>
      <c r="G8" s="636" t="s">
        <v>484</v>
      </c>
      <c r="H8" s="636" t="s">
        <v>486</v>
      </c>
      <c r="I8" s="636" t="s">
        <v>485</v>
      </c>
      <c r="J8" s="636" t="s">
        <v>232</v>
      </c>
    </row>
    <row r="9" spans="1:10" ht="67.5" customHeight="1" thickBot="1">
      <c r="A9" s="642"/>
      <c r="B9" s="644"/>
      <c r="C9" s="648"/>
      <c r="D9" s="650"/>
      <c r="E9" s="637"/>
      <c r="F9" s="646"/>
      <c r="G9" s="637"/>
      <c r="H9" s="637"/>
      <c r="I9" s="637"/>
      <c r="J9" s="637"/>
    </row>
    <row r="10" spans="1:10" ht="13.5" thickBot="1">
      <c r="A10" s="243" t="s">
        <v>378</v>
      </c>
      <c r="B10" s="244" t="s">
        <v>379</v>
      </c>
      <c r="C10" s="245" t="s">
        <v>548</v>
      </c>
      <c r="D10" s="246">
        <v>4</v>
      </c>
      <c r="E10" s="155">
        <v>5</v>
      </c>
      <c r="F10" s="247">
        <v>6</v>
      </c>
      <c r="G10" s="247">
        <v>7</v>
      </c>
      <c r="H10" s="247">
        <v>8</v>
      </c>
      <c r="I10" s="247">
        <v>9</v>
      </c>
      <c r="J10" s="247">
        <v>10</v>
      </c>
    </row>
    <row r="11" spans="1:10" s="156" customFormat="1" ht="40.5">
      <c r="A11" s="250" t="s">
        <v>505</v>
      </c>
      <c r="B11" s="251"/>
      <c r="C11" s="251"/>
      <c r="D11" s="252" t="s">
        <v>35</v>
      </c>
      <c r="E11" s="253"/>
      <c r="F11" s="254">
        <f>F12</f>
        <v>0</v>
      </c>
      <c r="G11" s="254">
        <f>G12</f>
        <v>0</v>
      </c>
      <c r="H11" s="535"/>
      <c r="I11" s="261">
        <f>I12</f>
        <v>55000</v>
      </c>
      <c r="J11" s="261">
        <f>J12</f>
        <v>0</v>
      </c>
    </row>
    <row r="12" spans="1:10" s="156" customFormat="1" ht="39.75" customHeight="1" thickBot="1">
      <c r="A12" s="255" t="s">
        <v>388</v>
      </c>
      <c r="B12" s="256"/>
      <c r="C12" s="256"/>
      <c r="D12" s="257" t="s">
        <v>35</v>
      </c>
      <c r="E12" s="258"/>
      <c r="F12" s="259">
        <f>SUM(F13:F13)</f>
        <v>0</v>
      </c>
      <c r="G12" s="259">
        <f>SUM(G13:G13)</f>
        <v>0</v>
      </c>
      <c r="H12" s="536"/>
      <c r="I12" s="260">
        <f>SUM(I13:I14)</f>
        <v>55000</v>
      </c>
      <c r="J12" s="260">
        <f>SUM(J13:J13)</f>
        <v>0</v>
      </c>
    </row>
    <row r="13" spans="1:10" s="156" customFormat="1" ht="105" customHeight="1" thickBot="1">
      <c r="A13" s="241" t="s">
        <v>202</v>
      </c>
      <c r="B13" s="241" t="s">
        <v>205</v>
      </c>
      <c r="C13" s="241" t="s">
        <v>37</v>
      </c>
      <c r="D13" s="348" t="s">
        <v>525</v>
      </c>
      <c r="E13" s="248" t="s">
        <v>380</v>
      </c>
      <c r="F13" s="249">
        <v>0</v>
      </c>
      <c r="G13" s="217"/>
      <c r="H13" s="217"/>
      <c r="I13" s="217">
        <v>55000</v>
      </c>
      <c r="J13" s="217"/>
    </row>
    <row r="14" spans="1:10" s="156" customFormat="1" ht="78.75" customHeight="1" hidden="1" thickBot="1">
      <c r="A14" s="544" t="s">
        <v>173</v>
      </c>
      <c r="B14" s="544" t="s">
        <v>174</v>
      </c>
      <c r="C14" s="544" t="s">
        <v>41</v>
      </c>
      <c r="D14" s="242" t="s">
        <v>175</v>
      </c>
      <c r="E14" s="573" t="s">
        <v>590</v>
      </c>
      <c r="F14" s="571"/>
      <c r="G14" s="217"/>
      <c r="H14" s="217"/>
      <c r="I14" s="572"/>
      <c r="J14" s="572"/>
    </row>
    <row r="15" spans="1:10" ht="60.75">
      <c r="A15" s="266" t="s">
        <v>200</v>
      </c>
      <c r="B15" s="267"/>
      <c r="C15" s="267"/>
      <c r="D15" s="252" t="s">
        <v>185</v>
      </c>
      <c r="E15" s="439"/>
      <c r="F15" s="254">
        <f>F16</f>
        <v>0</v>
      </c>
      <c r="G15" s="254">
        <f>G16</f>
        <v>0</v>
      </c>
      <c r="H15" s="542">
        <f>H16</f>
        <v>0</v>
      </c>
      <c r="I15" s="261">
        <f>I16</f>
        <v>135500</v>
      </c>
      <c r="J15" s="261">
        <f>J16</f>
        <v>0</v>
      </c>
    </row>
    <row r="16" spans="1:10" ht="59.25" thickBot="1">
      <c r="A16" s="255" t="s">
        <v>201</v>
      </c>
      <c r="B16" s="256"/>
      <c r="C16" s="256"/>
      <c r="D16" s="358" t="s">
        <v>185</v>
      </c>
      <c r="E16" s="258"/>
      <c r="F16" s="259">
        <f>SUM(F18:F18)</f>
        <v>0</v>
      </c>
      <c r="G16" s="259">
        <f>SUM(G18:G18)</f>
        <v>0</v>
      </c>
      <c r="H16" s="543">
        <f>SUM(H17:H26)</f>
        <v>0</v>
      </c>
      <c r="I16" s="260">
        <f>SUM(I17)</f>
        <v>135500</v>
      </c>
      <c r="J16" s="260"/>
    </row>
    <row r="17" spans="1:10" ht="78.75">
      <c r="A17" s="544" t="s">
        <v>301</v>
      </c>
      <c r="B17" s="544" t="s">
        <v>345</v>
      </c>
      <c r="C17" s="544" t="s">
        <v>187</v>
      </c>
      <c r="D17" s="242" t="s">
        <v>571</v>
      </c>
      <c r="E17" s="541" t="s">
        <v>253</v>
      </c>
      <c r="F17" s="216"/>
      <c r="G17" s="217"/>
      <c r="H17" s="217"/>
      <c r="I17" s="217">
        <v>135500</v>
      </c>
      <c r="J17" s="217"/>
    </row>
    <row r="18" spans="1:10" ht="18.75">
      <c r="A18" s="230"/>
      <c r="B18" s="639" t="s">
        <v>381</v>
      </c>
      <c r="C18" s="639"/>
      <c r="D18" s="639"/>
      <c r="E18" s="639"/>
      <c r="F18" s="270"/>
      <c r="G18" s="271"/>
      <c r="H18" s="271"/>
      <c r="I18" s="272">
        <f>I11+I15</f>
        <v>190500</v>
      </c>
      <c r="J18" s="272"/>
    </row>
    <row r="19" spans="6:10" ht="12.75">
      <c r="F19" s="156"/>
      <c r="G19" s="156"/>
      <c r="H19" s="156"/>
      <c r="I19" s="156"/>
      <c r="J19" s="156"/>
    </row>
    <row r="20" spans="6:10" ht="12.75">
      <c r="F20" s="156"/>
      <c r="G20" s="156"/>
      <c r="H20" s="156"/>
      <c r="I20" s="156"/>
      <c r="J20" s="156"/>
    </row>
    <row r="21" spans="6:10" ht="12.75">
      <c r="F21" s="156"/>
      <c r="G21" s="156"/>
      <c r="H21" s="156"/>
      <c r="I21" s="156"/>
      <c r="J21" s="156"/>
    </row>
    <row r="22" spans="2:10" ht="18.75">
      <c r="B22" s="304" t="s">
        <v>28</v>
      </c>
      <c r="F22" s="156"/>
      <c r="G22" s="156"/>
      <c r="H22" s="156"/>
      <c r="I22" s="305" t="s">
        <v>316</v>
      </c>
      <c r="J22" s="156"/>
    </row>
    <row r="23" spans="6:10" ht="12.75">
      <c r="F23" s="156"/>
      <c r="G23" s="156"/>
      <c r="H23" s="156"/>
      <c r="I23" s="156"/>
      <c r="J23" s="156"/>
    </row>
    <row r="24" spans="6:10" ht="12.75">
      <c r="F24" s="156"/>
      <c r="G24" s="156"/>
      <c r="H24" s="156"/>
      <c r="I24" s="156"/>
      <c r="J24" s="156"/>
    </row>
    <row r="25" spans="6:10" ht="12.75">
      <c r="F25" s="156"/>
      <c r="G25" s="156"/>
      <c r="H25" s="156"/>
      <c r="I25" s="156"/>
      <c r="J25" s="156"/>
    </row>
    <row r="26" spans="6:10" ht="12.75">
      <c r="F26" s="156"/>
      <c r="G26" s="156"/>
      <c r="H26" s="156"/>
      <c r="I26" s="156"/>
      <c r="J26" s="156"/>
    </row>
    <row r="27" spans="6:10" ht="12.75">
      <c r="F27" s="156"/>
      <c r="G27" s="156"/>
      <c r="H27" s="156"/>
      <c r="I27" s="156"/>
      <c r="J27" s="156"/>
    </row>
    <row r="28" spans="6:10" ht="12.75">
      <c r="F28" s="156"/>
      <c r="G28" s="156"/>
      <c r="H28" s="156"/>
      <c r="I28" s="156"/>
      <c r="J28" s="156"/>
    </row>
    <row r="29" spans="6:10" ht="12.75">
      <c r="F29" s="156"/>
      <c r="G29" s="156"/>
      <c r="H29" s="156"/>
      <c r="I29" s="156"/>
      <c r="J29" s="156"/>
    </row>
    <row r="30" spans="6:10" ht="12.75">
      <c r="F30" s="156"/>
      <c r="G30" s="156"/>
      <c r="H30" s="156"/>
      <c r="I30" s="156"/>
      <c r="J30" s="156"/>
    </row>
    <row r="31" spans="6:10" ht="12.75">
      <c r="F31" s="156"/>
      <c r="G31" s="156"/>
      <c r="H31" s="156"/>
      <c r="I31" s="156"/>
      <c r="J31" s="156"/>
    </row>
    <row r="32" spans="6:10" ht="12.75">
      <c r="F32" s="156"/>
      <c r="G32" s="156"/>
      <c r="H32" s="156"/>
      <c r="I32" s="156"/>
      <c r="J32" s="156"/>
    </row>
    <row r="33" spans="6:10" ht="12.75">
      <c r="F33" s="156"/>
      <c r="G33" s="156"/>
      <c r="H33" s="156"/>
      <c r="I33" s="156"/>
      <c r="J33" s="156"/>
    </row>
    <row r="34" spans="6:10" ht="12.75">
      <c r="F34" s="156"/>
      <c r="G34" s="156"/>
      <c r="H34" s="156"/>
      <c r="I34" s="156"/>
      <c r="J34" s="156"/>
    </row>
    <row r="35" spans="6:10" ht="12.75">
      <c r="F35" s="156"/>
      <c r="G35" s="156"/>
      <c r="H35" s="156"/>
      <c r="I35" s="156"/>
      <c r="J35" s="156"/>
    </row>
    <row r="36" spans="6:10" ht="12.75">
      <c r="F36" s="156"/>
      <c r="G36" s="156"/>
      <c r="H36" s="156"/>
      <c r="I36" s="156"/>
      <c r="J36" s="156"/>
    </row>
    <row r="37" spans="6:10" ht="12.75">
      <c r="F37" s="156"/>
      <c r="G37" s="156"/>
      <c r="H37" s="156"/>
      <c r="I37" s="156"/>
      <c r="J37" s="156"/>
    </row>
    <row r="38" spans="6:10" ht="12.75">
      <c r="F38" s="156"/>
      <c r="G38" s="156"/>
      <c r="H38" s="156"/>
      <c r="I38" s="156"/>
      <c r="J38" s="156"/>
    </row>
    <row r="39" spans="6:10" ht="12.75">
      <c r="F39" s="156"/>
      <c r="G39" s="156"/>
      <c r="H39" s="156"/>
      <c r="I39" s="156"/>
      <c r="J39" s="156"/>
    </row>
    <row r="40" spans="6:10" ht="12.75">
      <c r="F40" s="156"/>
      <c r="G40" s="156"/>
      <c r="H40" s="156"/>
      <c r="I40" s="156"/>
      <c r="J40" s="156"/>
    </row>
    <row r="41" spans="6:10" ht="12.75">
      <c r="F41" s="156"/>
      <c r="G41" s="156"/>
      <c r="H41" s="156"/>
      <c r="I41" s="156"/>
      <c r="J41" s="156"/>
    </row>
    <row r="42" spans="6:10" ht="12.75">
      <c r="F42" s="156"/>
      <c r="G42" s="156"/>
      <c r="H42" s="156"/>
      <c r="I42" s="156"/>
      <c r="J42" s="156"/>
    </row>
    <row r="43" spans="6:10" ht="12.75">
      <c r="F43" s="156"/>
      <c r="G43" s="156"/>
      <c r="H43" s="156"/>
      <c r="I43" s="156"/>
      <c r="J43" s="156"/>
    </row>
    <row r="44" spans="6:10" ht="12.75">
      <c r="F44" s="156"/>
      <c r="G44" s="156"/>
      <c r="H44" s="156"/>
      <c r="I44" s="156"/>
      <c r="J44" s="156"/>
    </row>
    <row r="45" spans="6:10" ht="12.75">
      <c r="F45" s="156"/>
      <c r="G45" s="156"/>
      <c r="H45" s="156"/>
      <c r="I45" s="156"/>
      <c r="J45" s="156"/>
    </row>
    <row r="46" spans="6:10" ht="12.75">
      <c r="F46" s="156"/>
      <c r="G46" s="156"/>
      <c r="H46" s="156"/>
      <c r="I46" s="156"/>
      <c r="J46" s="156"/>
    </row>
    <row r="47" spans="6:10" ht="12.75">
      <c r="F47" s="156"/>
      <c r="G47" s="156"/>
      <c r="H47" s="156"/>
      <c r="I47" s="156"/>
      <c r="J47" s="156"/>
    </row>
    <row r="48" spans="6:10" ht="12.75">
      <c r="F48" s="156"/>
      <c r="G48" s="156"/>
      <c r="H48" s="156"/>
      <c r="I48" s="156"/>
      <c r="J48" s="156"/>
    </row>
    <row r="49" spans="6:10" ht="12.75">
      <c r="F49" s="156"/>
      <c r="G49" s="156"/>
      <c r="H49" s="156"/>
      <c r="I49" s="156"/>
      <c r="J49" s="156"/>
    </row>
    <row r="50" spans="6:10" ht="12.75">
      <c r="F50" s="156"/>
      <c r="G50" s="156"/>
      <c r="H50" s="156"/>
      <c r="I50" s="156"/>
      <c r="J50" s="156"/>
    </row>
    <row r="51" spans="6:10" ht="12.75">
      <c r="F51" s="156"/>
      <c r="G51" s="156"/>
      <c r="H51" s="156"/>
      <c r="I51" s="156"/>
      <c r="J51" s="156"/>
    </row>
    <row r="52" spans="6:10" ht="12.75">
      <c r="F52" s="156"/>
      <c r="G52" s="156"/>
      <c r="H52" s="156"/>
      <c r="I52" s="156"/>
      <c r="J52" s="156"/>
    </row>
    <row r="53" spans="6:10" ht="12.75">
      <c r="F53" s="156"/>
      <c r="G53" s="156"/>
      <c r="H53" s="156"/>
      <c r="I53" s="156"/>
      <c r="J53" s="156"/>
    </row>
    <row r="54" spans="6:10" ht="12.75">
      <c r="F54" s="156"/>
      <c r="G54" s="156"/>
      <c r="H54" s="156"/>
      <c r="I54" s="156"/>
      <c r="J54" s="156"/>
    </row>
    <row r="55" spans="6:10" ht="12.75">
      <c r="F55" s="156"/>
      <c r="G55" s="156"/>
      <c r="H55" s="156"/>
      <c r="I55" s="156"/>
      <c r="J55" s="156"/>
    </row>
    <row r="56" spans="6:10" ht="12.75">
      <c r="F56" s="156"/>
      <c r="G56" s="156"/>
      <c r="H56" s="156"/>
      <c r="I56" s="156"/>
      <c r="J56" s="156"/>
    </row>
    <row r="57" spans="6:10" ht="12.75">
      <c r="F57" s="156"/>
      <c r="G57" s="156"/>
      <c r="H57" s="156"/>
      <c r="I57" s="156"/>
      <c r="J57" s="156"/>
    </row>
    <row r="58" spans="6:10" ht="12.75">
      <c r="F58" s="156"/>
      <c r="G58" s="156"/>
      <c r="H58" s="156"/>
      <c r="I58" s="156"/>
      <c r="J58" s="156"/>
    </row>
    <row r="59" spans="6:10" ht="12.75">
      <c r="F59" s="156"/>
      <c r="G59" s="156"/>
      <c r="H59" s="156"/>
      <c r="I59" s="156"/>
      <c r="J59" s="156"/>
    </row>
    <row r="60" spans="6:10" ht="12.75">
      <c r="F60" s="156"/>
      <c r="G60" s="156"/>
      <c r="H60" s="156"/>
      <c r="I60" s="156"/>
      <c r="J60" s="156"/>
    </row>
    <row r="61" spans="6:10" ht="12.75">
      <c r="F61" s="156"/>
      <c r="G61" s="156"/>
      <c r="H61" s="156"/>
      <c r="I61" s="156"/>
      <c r="J61" s="156"/>
    </row>
    <row r="62" spans="6:10" ht="12.75">
      <c r="F62" s="156"/>
      <c r="G62" s="156"/>
      <c r="H62" s="156"/>
      <c r="I62" s="156"/>
      <c r="J62" s="156"/>
    </row>
    <row r="63" spans="6:10" ht="12.75">
      <c r="F63" s="156"/>
      <c r="G63" s="156"/>
      <c r="H63" s="156"/>
      <c r="I63" s="156"/>
      <c r="J63" s="156"/>
    </row>
    <row r="64" spans="6:10" ht="12.75">
      <c r="F64" s="156"/>
      <c r="G64" s="156"/>
      <c r="H64" s="156"/>
      <c r="I64" s="156"/>
      <c r="J64" s="156"/>
    </row>
    <row r="65" spans="6:10" ht="12.75">
      <c r="F65" s="156"/>
      <c r="G65" s="156"/>
      <c r="H65" s="156"/>
      <c r="I65" s="156"/>
      <c r="J65" s="156"/>
    </row>
    <row r="66" spans="6:10" ht="12.75">
      <c r="F66" s="156"/>
      <c r="G66" s="156"/>
      <c r="H66" s="156"/>
      <c r="I66" s="156"/>
      <c r="J66" s="156"/>
    </row>
    <row r="67" spans="6:10" ht="12.75">
      <c r="F67" s="156"/>
      <c r="G67" s="156"/>
      <c r="H67" s="156"/>
      <c r="I67" s="156"/>
      <c r="J67" s="156"/>
    </row>
    <row r="68" spans="6:10" ht="12.75">
      <c r="F68" s="156"/>
      <c r="G68" s="156"/>
      <c r="H68" s="156"/>
      <c r="I68" s="156"/>
      <c r="J68" s="156"/>
    </row>
    <row r="69" spans="6:10" ht="12.75">
      <c r="F69" s="156"/>
      <c r="G69" s="156"/>
      <c r="H69" s="156"/>
      <c r="I69" s="156"/>
      <c r="J69" s="156"/>
    </row>
    <row r="70" spans="6:10" ht="12.75">
      <c r="F70" s="156"/>
      <c r="G70" s="156"/>
      <c r="H70" s="156"/>
      <c r="I70" s="156"/>
      <c r="J70" s="156"/>
    </row>
    <row r="71" spans="6:10" ht="12.75">
      <c r="F71" s="156"/>
      <c r="G71" s="156"/>
      <c r="H71" s="156"/>
      <c r="I71" s="156"/>
      <c r="J71" s="156"/>
    </row>
    <row r="72" spans="6:10" ht="12.75">
      <c r="F72" s="156"/>
      <c r="G72" s="156"/>
      <c r="H72" s="156"/>
      <c r="I72" s="156"/>
      <c r="J72" s="156"/>
    </row>
    <row r="73" spans="6:10" ht="12.75">
      <c r="F73" s="156"/>
      <c r="G73" s="156"/>
      <c r="H73" s="156"/>
      <c r="I73" s="156"/>
      <c r="J73" s="156"/>
    </row>
    <row r="74" spans="6:10" ht="12.75">
      <c r="F74" s="156"/>
      <c r="G74" s="156"/>
      <c r="H74" s="156"/>
      <c r="I74" s="156"/>
      <c r="J74" s="156"/>
    </row>
    <row r="75" spans="6:10" ht="12.75">
      <c r="F75" s="156"/>
      <c r="G75" s="156"/>
      <c r="H75" s="156"/>
      <c r="I75" s="156"/>
      <c r="J75" s="156"/>
    </row>
    <row r="76" spans="6:10" ht="12.75">
      <c r="F76" s="156"/>
      <c r="G76" s="156"/>
      <c r="H76" s="156"/>
      <c r="I76" s="156"/>
      <c r="J76" s="156"/>
    </row>
    <row r="77" spans="6:10" ht="12.75">
      <c r="F77" s="156"/>
      <c r="G77" s="156"/>
      <c r="H77" s="156"/>
      <c r="I77" s="156"/>
      <c r="J77" s="156"/>
    </row>
    <row r="78" spans="6:10" ht="12.75">
      <c r="F78" s="156"/>
      <c r="G78" s="156"/>
      <c r="H78" s="156"/>
      <c r="I78" s="156"/>
      <c r="J78" s="156"/>
    </row>
    <row r="79" spans="6:10" ht="12.75">
      <c r="F79" s="156"/>
      <c r="G79" s="156"/>
      <c r="H79" s="156"/>
      <c r="I79" s="156"/>
      <c r="J79" s="156"/>
    </row>
    <row r="80" spans="6:10" ht="12.75">
      <c r="F80" s="156"/>
      <c r="G80" s="156"/>
      <c r="H80" s="156"/>
      <c r="I80" s="156"/>
      <c r="J80" s="156"/>
    </row>
    <row r="81" spans="6:10" ht="12.75">
      <c r="F81" s="156"/>
      <c r="G81" s="156"/>
      <c r="H81" s="156"/>
      <c r="I81" s="156"/>
      <c r="J81" s="156"/>
    </row>
    <row r="82" spans="6:10" ht="12.75">
      <c r="F82" s="156"/>
      <c r="G82" s="156"/>
      <c r="H82" s="156"/>
      <c r="I82" s="156"/>
      <c r="J82" s="156"/>
    </row>
    <row r="83" spans="6:10" ht="12.75">
      <c r="F83" s="156"/>
      <c r="G83" s="156"/>
      <c r="H83" s="156"/>
      <c r="I83" s="156"/>
      <c r="J83" s="156"/>
    </row>
    <row r="84" spans="6:10" ht="12.75">
      <c r="F84" s="156"/>
      <c r="G84" s="156"/>
      <c r="H84" s="156"/>
      <c r="I84" s="156"/>
      <c r="J84" s="156"/>
    </row>
    <row r="85" spans="6:10" ht="12.75">
      <c r="F85" s="156"/>
      <c r="G85" s="156"/>
      <c r="H85" s="156"/>
      <c r="I85" s="156"/>
      <c r="J85" s="156"/>
    </row>
    <row r="86" spans="6:10" ht="12.75">
      <c r="F86" s="156"/>
      <c r="G86" s="156"/>
      <c r="H86" s="156"/>
      <c r="I86" s="156"/>
      <c r="J86" s="156"/>
    </row>
    <row r="87" spans="6:10" ht="12.75">
      <c r="F87" s="156"/>
      <c r="G87" s="156"/>
      <c r="H87" s="156"/>
      <c r="I87" s="156"/>
      <c r="J87" s="156"/>
    </row>
    <row r="88" spans="6:10" ht="12.75">
      <c r="F88" s="156"/>
      <c r="G88" s="156"/>
      <c r="H88" s="156"/>
      <c r="I88" s="156"/>
      <c r="J88" s="156"/>
    </row>
    <row r="89" spans="6:10" ht="12.75">
      <c r="F89" s="156"/>
      <c r="G89" s="156"/>
      <c r="H89" s="156"/>
      <c r="I89" s="156"/>
      <c r="J89" s="156"/>
    </row>
    <row r="90" spans="6:10" ht="12.75">
      <c r="F90" s="156"/>
      <c r="G90" s="156"/>
      <c r="H90" s="156"/>
      <c r="I90" s="156"/>
      <c r="J90" s="156"/>
    </row>
    <row r="91" spans="6:10" ht="12.75">
      <c r="F91" s="156"/>
      <c r="G91" s="156"/>
      <c r="H91" s="156"/>
      <c r="I91" s="156"/>
      <c r="J91" s="156"/>
    </row>
    <row r="92" spans="6:10" ht="12.75">
      <c r="F92" s="156"/>
      <c r="G92" s="156"/>
      <c r="H92" s="156"/>
      <c r="I92" s="156"/>
      <c r="J92" s="156"/>
    </row>
    <row r="93" spans="6:10" ht="12.75">
      <c r="F93" s="156"/>
      <c r="G93" s="156"/>
      <c r="H93" s="156"/>
      <c r="I93" s="156"/>
      <c r="J93" s="156"/>
    </row>
    <row r="94" spans="6:10" ht="12.75">
      <c r="F94" s="156"/>
      <c r="G94" s="156"/>
      <c r="H94" s="156"/>
      <c r="I94" s="156"/>
      <c r="J94" s="156"/>
    </row>
    <row r="95" spans="6:10" ht="12.75">
      <c r="F95" s="156"/>
      <c r="G95" s="156"/>
      <c r="H95" s="156"/>
      <c r="I95" s="156"/>
      <c r="J95" s="156"/>
    </row>
    <row r="96" spans="6:10" ht="12.75">
      <c r="F96" s="156"/>
      <c r="G96" s="156"/>
      <c r="H96" s="156"/>
      <c r="I96" s="156"/>
      <c r="J96" s="156"/>
    </row>
    <row r="97" spans="6:10" ht="12.75">
      <c r="F97" s="156"/>
      <c r="G97" s="156"/>
      <c r="H97" s="156"/>
      <c r="I97" s="156"/>
      <c r="J97" s="156"/>
    </row>
    <row r="98" spans="6:10" ht="12.75">
      <c r="F98" s="156"/>
      <c r="G98" s="156"/>
      <c r="H98" s="156"/>
      <c r="I98" s="156"/>
      <c r="J98" s="156"/>
    </row>
    <row r="99" spans="6:10" ht="12.75">
      <c r="F99" s="156"/>
      <c r="G99" s="156"/>
      <c r="H99" s="156"/>
      <c r="I99" s="156"/>
      <c r="J99" s="156"/>
    </row>
    <row r="100" spans="6:10" ht="12.75">
      <c r="F100" s="156"/>
      <c r="G100" s="156"/>
      <c r="H100" s="156"/>
      <c r="I100" s="156"/>
      <c r="J100" s="156"/>
    </row>
    <row r="101" spans="6:10" ht="12.75">
      <c r="F101" s="156"/>
      <c r="G101" s="156"/>
      <c r="H101" s="156"/>
      <c r="I101" s="156"/>
      <c r="J101" s="156"/>
    </row>
    <row r="102" spans="6:10" ht="12.75">
      <c r="F102" s="156"/>
      <c r="G102" s="156"/>
      <c r="H102" s="156"/>
      <c r="I102" s="156"/>
      <c r="J102" s="156"/>
    </row>
    <row r="103" spans="6:10" ht="12.75">
      <c r="F103" s="156"/>
      <c r="G103" s="156"/>
      <c r="H103" s="156"/>
      <c r="I103" s="156"/>
      <c r="J103" s="156"/>
    </row>
    <row r="104" spans="6:10" ht="12.75">
      <c r="F104" s="156"/>
      <c r="G104" s="156"/>
      <c r="H104" s="156"/>
      <c r="I104" s="156"/>
      <c r="J104" s="156"/>
    </row>
    <row r="105" spans="6:10" ht="12.75">
      <c r="F105" s="156"/>
      <c r="G105" s="156"/>
      <c r="H105" s="156"/>
      <c r="I105" s="156"/>
      <c r="J105" s="156"/>
    </row>
    <row r="106" spans="6:10" ht="12.75">
      <c r="F106" s="156"/>
      <c r="G106" s="156"/>
      <c r="H106" s="156"/>
      <c r="I106" s="156"/>
      <c r="J106" s="156"/>
    </row>
    <row r="107" spans="6:10" ht="12.75">
      <c r="F107" s="156"/>
      <c r="G107" s="156"/>
      <c r="H107" s="156"/>
      <c r="I107" s="156"/>
      <c r="J107" s="156"/>
    </row>
    <row r="108" spans="6:10" ht="12.75">
      <c r="F108" s="156"/>
      <c r="G108" s="156"/>
      <c r="H108" s="156"/>
      <c r="I108" s="156"/>
      <c r="J108" s="156"/>
    </row>
    <row r="109" spans="6:10" ht="12.75">
      <c r="F109" s="156"/>
      <c r="G109" s="156"/>
      <c r="H109" s="156"/>
      <c r="I109" s="156"/>
      <c r="J109" s="156"/>
    </row>
    <row r="110" spans="6:10" ht="12.75">
      <c r="F110" s="156"/>
      <c r="G110" s="156"/>
      <c r="H110" s="156"/>
      <c r="I110" s="156"/>
      <c r="J110" s="156"/>
    </row>
    <row r="111" spans="6:10" ht="12.75">
      <c r="F111" s="156"/>
      <c r="G111" s="156"/>
      <c r="H111" s="156"/>
      <c r="I111" s="156"/>
      <c r="J111" s="156"/>
    </row>
    <row r="112" spans="6:10" ht="12.75">
      <c r="F112" s="156"/>
      <c r="G112" s="156"/>
      <c r="H112" s="156"/>
      <c r="I112" s="156"/>
      <c r="J112" s="156"/>
    </row>
    <row r="113" spans="6:10" ht="12.75">
      <c r="F113" s="156"/>
      <c r="G113" s="156"/>
      <c r="H113" s="156"/>
      <c r="I113" s="156"/>
      <c r="J113" s="156"/>
    </row>
    <row r="114" spans="6:10" ht="12.75">
      <c r="F114" s="156"/>
      <c r="G114" s="156"/>
      <c r="H114" s="156"/>
      <c r="I114" s="156"/>
      <c r="J114" s="156"/>
    </row>
    <row r="115" spans="6:10" ht="12.75">
      <c r="F115" s="156"/>
      <c r="G115" s="156"/>
      <c r="H115" s="156"/>
      <c r="I115" s="156"/>
      <c r="J115" s="156"/>
    </row>
    <row r="116" spans="6:10" ht="12.75">
      <c r="F116" s="156"/>
      <c r="G116" s="156"/>
      <c r="H116" s="156"/>
      <c r="I116" s="156"/>
      <c r="J116" s="156"/>
    </row>
    <row r="117" spans="6:10" ht="12.75">
      <c r="F117" s="156"/>
      <c r="G117" s="156"/>
      <c r="H117" s="156"/>
      <c r="I117" s="156"/>
      <c r="J117" s="156"/>
    </row>
    <row r="118" spans="6:10" ht="12.75">
      <c r="F118" s="156"/>
      <c r="G118" s="156"/>
      <c r="H118" s="156"/>
      <c r="I118" s="156"/>
      <c r="J118" s="156"/>
    </row>
    <row r="119" spans="6:10" ht="12.75">
      <c r="F119" s="156"/>
      <c r="G119" s="156"/>
      <c r="H119" s="156"/>
      <c r="I119" s="156"/>
      <c r="J119" s="156"/>
    </row>
    <row r="120" spans="6:10" ht="12.75">
      <c r="F120" s="156"/>
      <c r="G120" s="156"/>
      <c r="H120" s="156"/>
      <c r="I120" s="156"/>
      <c r="J120" s="156"/>
    </row>
    <row r="121" spans="6:10" ht="12.75">
      <c r="F121" s="156"/>
      <c r="G121" s="156"/>
      <c r="H121" s="156"/>
      <c r="I121" s="156"/>
      <c r="J121" s="156"/>
    </row>
    <row r="122" spans="6:10" ht="12.75">
      <c r="F122" s="156"/>
      <c r="G122" s="156"/>
      <c r="H122" s="156"/>
      <c r="I122" s="156"/>
      <c r="J122" s="156"/>
    </row>
    <row r="123" spans="6:10" ht="12.75">
      <c r="F123" s="156"/>
      <c r="G123" s="156"/>
      <c r="H123" s="156"/>
      <c r="I123" s="156"/>
      <c r="J123" s="156"/>
    </row>
    <row r="124" spans="6:10" ht="12.75">
      <c r="F124" s="156"/>
      <c r="G124" s="156"/>
      <c r="H124" s="156"/>
      <c r="I124" s="156"/>
      <c r="J124" s="156"/>
    </row>
    <row r="125" spans="6:10" ht="12.75">
      <c r="F125" s="156"/>
      <c r="G125" s="156"/>
      <c r="H125" s="156"/>
      <c r="I125" s="156"/>
      <c r="J125" s="156"/>
    </row>
    <row r="126" spans="6:10" ht="12.75">
      <c r="F126" s="156"/>
      <c r="G126" s="156"/>
      <c r="H126" s="156"/>
      <c r="I126" s="156"/>
      <c r="J126" s="156"/>
    </row>
    <row r="127" spans="6:10" ht="12.75">
      <c r="F127" s="156"/>
      <c r="G127" s="156"/>
      <c r="H127" s="156"/>
      <c r="I127" s="156"/>
      <c r="J127" s="156"/>
    </row>
    <row r="128" spans="6:10" ht="12.75">
      <c r="F128" s="156"/>
      <c r="G128" s="156"/>
      <c r="H128" s="156"/>
      <c r="I128" s="156"/>
      <c r="J128" s="156"/>
    </row>
    <row r="129" spans="6:10" ht="12.75">
      <c r="F129" s="156"/>
      <c r="G129" s="156"/>
      <c r="H129" s="156"/>
      <c r="I129" s="156"/>
      <c r="J129" s="156"/>
    </row>
    <row r="130" spans="6:10" ht="12.75">
      <c r="F130" s="156"/>
      <c r="G130" s="156"/>
      <c r="H130" s="156"/>
      <c r="I130" s="156"/>
      <c r="J130" s="156"/>
    </row>
    <row r="131" spans="6:10" ht="12.75">
      <c r="F131" s="156"/>
      <c r="G131" s="156"/>
      <c r="H131" s="156"/>
      <c r="I131" s="156"/>
      <c r="J131" s="156"/>
    </row>
    <row r="132" spans="6:10" ht="12.75">
      <c r="F132" s="156"/>
      <c r="G132" s="156"/>
      <c r="H132" s="156"/>
      <c r="I132" s="156"/>
      <c r="J132" s="156"/>
    </row>
    <row r="133" spans="6:10" ht="12.75">
      <c r="F133" s="156"/>
      <c r="G133" s="156"/>
      <c r="H133" s="156"/>
      <c r="I133" s="156"/>
      <c r="J133" s="156"/>
    </row>
    <row r="134" spans="6:10" ht="12.75">
      <c r="F134" s="156"/>
      <c r="G134" s="156"/>
      <c r="H134" s="156"/>
      <c r="I134" s="156"/>
      <c r="J134" s="156"/>
    </row>
    <row r="135" spans="6:10" ht="12.75">
      <c r="F135" s="156"/>
      <c r="G135" s="156"/>
      <c r="H135" s="156"/>
      <c r="I135" s="156"/>
      <c r="J135" s="156"/>
    </row>
    <row r="136" spans="6:10" ht="12.75">
      <c r="F136" s="156"/>
      <c r="G136" s="156"/>
      <c r="H136" s="156"/>
      <c r="I136" s="156"/>
      <c r="J136" s="156"/>
    </row>
    <row r="137" spans="6:10" ht="12.75">
      <c r="F137" s="156"/>
      <c r="G137" s="156"/>
      <c r="H137" s="156"/>
      <c r="I137" s="156"/>
      <c r="J137" s="156"/>
    </row>
    <row r="138" spans="6:10" ht="12.75">
      <c r="F138" s="156"/>
      <c r="G138" s="156"/>
      <c r="H138" s="156"/>
      <c r="I138" s="156"/>
      <c r="J138" s="156"/>
    </row>
    <row r="139" spans="6:10" ht="12.75">
      <c r="F139" s="156"/>
      <c r="G139" s="156"/>
      <c r="H139" s="156"/>
      <c r="I139" s="156"/>
      <c r="J139" s="156"/>
    </row>
    <row r="140" spans="6:10" ht="12.75">
      <c r="F140" s="156"/>
      <c r="G140" s="156"/>
      <c r="H140" s="156"/>
      <c r="I140" s="156"/>
      <c r="J140" s="156"/>
    </row>
    <row r="141" spans="6:10" ht="12.75">
      <c r="F141" s="156"/>
      <c r="G141" s="156"/>
      <c r="H141" s="156"/>
      <c r="I141" s="156"/>
      <c r="J141" s="156"/>
    </row>
    <row r="142" spans="6:10" ht="12.75">
      <c r="F142" s="156"/>
      <c r="G142" s="156"/>
      <c r="H142" s="156"/>
      <c r="I142" s="156"/>
      <c r="J142" s="156"/>
    </row>
    <row r="143" spans="6:10" ht="12.75">
      <c r="F143" s="156"/>
      <c r="G143" s="156"/>
      <c r="H143" s="156"/>
      <c r="I143" s="156"/>
      <c r="J143" s="156"/>
    </row>
    <row r="144" spans="6:10" ht="12.75">
      <c r="F144" s="156"/>
      <c r="G144" s="156"/>
      <c r="H144" s="156"/>
      <c r="I144" s="156"/>
      <c r="J144" s="156"/>
    </row>
    <row r="145" spans="6:10" ht="12.75">
      <c r="F145" s="156"/>
      <c r="G145" s="156"/>
      <c r="H145" s="156"/>
      <c r="I145" s="156"/>
      <c r="J145" s="156"/>
    </row>
    <row r="146" spans="6:10" ht="12.75">
      <c r="F146" s="156"/>
      <c r="G146" s="156"/>
      <c r="H146" s="156"/>
      <c r="I146" s="156"/>
      <c r="J146" s="156"/>
    </row>
    <row r="147" spans="6:10" ht="12.75">
      <c r="F147" s="156"/>
      <c r="G147" s="156"/>
      <c r="H147" s="156"/>
      <c r="I147" s="156"/>
      <c r="J147" s="156"/>
    </row>
    <row r="148" spans="6:10" ht="12.75">
      <c r="F148" s="156"/>
      <c r="G148" s="156"/>
      <c r="H148" s="156"/>
      <c r="I148" s="156"/>
      <c r="J148" s="156"/>
    </row>
    <row r="149" spans="6:10" ht="12.75">
      <c r="F149" s="156"/>
      <c r="G149" s="156"/>
      <c r="H149" s="156"/>
      <c r="I149" s="156"/>
      <c r="J149" s="156"/>
    </row>
    <row r="150" spans="6:10" ht="12.75">
      <c r="F150" s="156"/>
      <c r="G150" s="156"/>
      <c r="H150" s="156"/>
      <c r="I150" s="156"/>
      <c r="J150" s="156"/>
    </row>
    <row r="151" spans="6:10" ht="12.75">
      <c r="F151" s="156"/>
      <c r="G151" s="156"/>
      <c r="H151" s="156"/>
      <c r="I151" s="156"/>
      <c r="J151" s="156"/>
    </row>
    <row r="152" spans="6:10" ht="12.75">
      <c r="F152" s="156"/>
      <c r="G152" s="156"/>
      <c r="H152" s="156"/>
      <c r="I152" s="156"/>
      <c r="J152" s="156"/>
    </row>
    <row r="153" spans="6:10" ht="12.75">
      <c r="F153" s="156"/>
      <c r="G153" s="156"/>
      <c r="H153" s="156"/>
      <c r="I153" s="156"/>
      <c r="J153" s="156"/>
    </row>
    <row r="154" spans="6:10" ht="12.75">
      <c r="F154" s="156"/>
      <c r="G154" s="156"/>
      <c r="H154" s="156"/>
      <c r="I154" s="156"/>
      <c r="J154" s="156"/>
    </row>
    <row r="155" spans="6:10" ht="12.75">
      <c r="F155" s="156"/>
      <c r="G155" s="156"/>
      <c r="H155" s="156"/>
      <c r="I155" s="156"/>
      <c r="J155" s="156"/>
    </row>
    <row r="156" spans="6:10" ht="12.75">
      <c r="F156" s="156"/>
      <c r="G156" s="156"/>
      <c r="H156" s="156"/>
      <c r="I156" s="156"/>
      <c r="J156" s="156"/>
    </row>
    <row r="157" spans="6:10" ht="12.75">
      <c r="F157" s="156"/>
      <c r="G157" s="156"/>
      <c r="H157" s="156"/>
      <c r="I157" s="156"/>
      <c r="J157" s="156"/>
    </row>
    <row r="158" spans="6:10" ht="12.75">
      <c r="F158" s="156"/>
      <c r="G158" s="156"/>
      <c r="H158" s="156"/>
      <c r="I158" s="156"/>
      <c r="J158" s="156"/>
    </row>
    <row r="159" spans="6:10" ht="12.75">
      <c r="F159" s="156"/>
      <c r="G159" s="156"/>
      <c r="H159" s="156"/>
      <c r="I159" s="156"/>
      <c r="J159" s="156"/>
    </row>
    <row r="160" spans="6:10" ht="12.75">
      <c r="F160" s="156"/>
      <c r="G160" s="156"/>
      <c r="H160" s="156"/>
      <c r="I160" s="156"/>
      <c r="J160" s="156"/>
    </row>
    <row r="161" spans="6:10" ht="12.75">
      <c r="F161" s="156"/>
      <c r="G161" s="156"/>
      <c r="H161" s="156"/>
      <c r="I161" s="156"/>
      <c r="J161" s="156"/>
    </row>
    <row r="162" spans="6:10" ht="12.75">
      <c r="F162" s="156"/>
      <c r="G162" s="156"/>
      <c r="H162" s="156"/>
      <c r="I162" s="156"/>
      <c r="J162" s="156"/>
    </row>
    <row r="163" spans="6:10" ht="12.75">
      <c r="F163" s="156"/>
      <c r="G163" s="156"/>
      <c r="H163" s="156"/>
      <c r="I163" s="156"/>
      <c r="J163" s="156"/>
    </row>
    <row r="164" spans="6:10" ht="12.75">
      <c r="F164" s="156"/>
      <c r="G164" s="156"/>
      <c r="H164" s="156"/>
      <c r="I164" s="156"/>
      <c r="J164" s="156"/>
    </row>
    <row r="165" spans="6:10" ht="12.75">
      <c r="F165" s="156"/>
      <c r="G165" s="156"/>
      <c r="H165" s="156"/>
      <c r="I165" s="156"/>
      <c r="J165" s="156"/>
    </row>
    <row r="166" spans="6:10" ht="12.75">
      <c r="F166" s="156"/>
      <c r="G166" s="156"/>
      <c r="H166" s="156"/>
      <c r="I166" s="156"/>
      <c r="J166" s="156"/>
    </row>
    <row r="167" spans="6:10" ht="12.75">
      <c r="F167" s="156"/>
      <c r="G167" s="156"/>
      <c r="H167" s="156"/>
      <c r="I167" s="156"/>
      <c r="J167" s="156"/>
    </row>
    <row r="168" spans="6:10" ht="12.75">
      <c r="F168" s="156"/>
      <c r="G168" s="156"/>
      <c r="H168" s="156"/>
      <c r="I168" s="156"/>
      <c r="J168" s="156"/>
    </row>
    <row r="169" spans="6:10" ht="12.75">
      <c r="F169" s="156"/>
      <c r="G169" s="156"/>
      <c r="H169" s="156"/>
      <c r="I169" s="156"/>
      <c r="J169" s="156"/>
    </row>
    <row r="170" spans="6:10" ht="12.75">
      <c r="F170" s="156"/>
      <c r="G170" s="156"/>
      <c r="H170" s="156"/>
      <c r="I170" s="156"/>
      <c r="J170" s="156"/>
    </row>
    <row r="171" spans="6:10" ht="12.75">
      <c r="F171" s="156"/>
      <c r="G171" s="156"/>
      <c r="H171" s="156"/>
      <c r="I171" s="156"/>
      <c r="J171" s="156"/>
    </row>
    <row r="172" spans="6:10" ht="12.75">
      <c r="F172" s="156"/>
      <c r="G172" s="156"/>
      <c r="H172" s="156"/>
      <c r="I172" s="156"/>
      <c r="J172" s="156"/>
    </row>
    <row r="173" spans="6:10" ht="12.75">
      <c r="F173" s="156"/>
      <c r="G173" s="156"/>
      <c r="H173" s="156"/>
      <c r="I173" s="156"/>
      <c r="J173" s="156"/>
    </row>
    <row r="174" spans="6:10" ht="12.75">
      <c r="F174" s="156"/>
      <c r="G174" s="156"/>
      <c r="H174" s="156"/>
      <c r="I174" s="156"/>
      <c r="J174" s="156"/>
    </row>
    <row r="175" spans="6:10" ht="12.75">
      <c r="F175" s="156"/>
      <c r="G175" s="156"/>
      <c r="H175" s="156"/>
      <c r="I175" s="156"/>
      <c r="J175" s="156"/>
    </row>
    <row r="176" spans="6:10" ht="12.75">
      <c r="F176" s="156"/>
      <c r="G176" s="156"/>
      <c r="H176" s="156"/>
      <c r="I176" s="156"/>
      <c r="J176" s="156"/>
    </row>
    <row r="177" spans="6:10" ht="12.75">
      <c r="F177" s="156"/>
      <c r="G177" s="156"/>
      <c r="H177" s="156"/>
      <c r="I177" s="156"/>
      <c r="J177" s="156"/>
    </row>
    <row r="178" spans="6:10" ht="12.75">
      <c r="F178" s="156"/>
      <c r="G178" s="156"/>
      <c r="H178" s="156"/>
      <c r="I178" s="156"/>
      <c r="J178" s="156"/>
    </row>
    <row r="179" spans="6:10" ht="12.75">
      <c r="F179" s="156"/>
      <c r="G179" s="156"/>
      <c r="H179" s="156"/>
      <c r="I179" s="156"/>
      <c r="J179" s="156"/>
    </row>
    <row r="180" spans="6:10" ht="12.75">
      <c r="F180" s="156"/>
      <c r="G180" s="156"/>
      <c r="H180" s="156"/>
      <c r="I180" s="156"/>
      <c r="J180" s="156"/>
    </row>
    <row r="181" spans="6:10" ht="12.75">
      <c r="F181" s="156"/>
      <c r="G181" s="156"/>
      <c r="H181" s="156"/>
      <c r="I181" s="156"/>
      <c r="J181" s="156"/>
    </row>
    <row r="182" spans="6:10" ht="12.75">
      <c r="F182" s="156"/>
      <c r="G182" s="156"/>
      <c r="H182" s="156"/>
      <c r="I182" s="156"/>
      <c r="J182" s="156"/>
    </row>
    <row r="183" spans="6:10" ht="12.75">
      <c r="F183" s="156"/>
      <c r="G183" s="156"/>
      <c r="H183" s="156"/>
      <c r="I183" s="156"/>
      <c r="J183" s="156"/>
    </row>
    <row r="184" spans="6:10" ht="12.75">
      <c r="F184" s="156"/>
      <c r="G184" s="156"/>
      <c r="H184" s="156"/>
      <c r="I184" s="156"/>
      <c r="J184" s="156"/>
    </row>
    <row r="185" spans="6:10" ht="12.75">
      <c r="F185" s="156"/>
      <c r="G185" s="156"/>
      <c r="H185" s="156"/>
      <c r="I185" s="156"/>
      <c r="J185" s="156"/>
    </row>
    <row r="186" spans="6:10" ht="12.75">
      <c r="F186" s="156"/>
      <c r="G186" s="156"/>
      <c r="H186" s="156"/>
      <c r="I186" s="156"/>
      <c r="J186" s="156"/>
    </row>
    <row r="187" spans="6:10" ht="12.75">
      <c r="F187" s="156"/>
      <c r="G187" s="156"/>
      <c r="H187" s="156"/>
      <c r="I187" s="156"/>
      <c r="J187" s="156"/>
    </row>
    <row r="188" spans="6:10" ht="12.75">
      <c r="F188" s="156"/>
      <c r="G188" s="156"/>
      <c r="H188" s="156"/>
      <c r="I188" s="156"/>
      <c r="J188" s="156"/>
    </row>
    <row r="189" spans="6:10" ht="12.75">
      <c r="F189" s="156"/>
      <c r="G189" s="156"/>
      <c r="H189" s="156"/>
      <c r="I189" s="156"/>
      <c r="J189" s="156"/>
    </row>
    <row r="190" spans="6:10" ht="12.75">
      <c r="F190" s="156"/>
      <c r="G190" s="156"/>
      <c r="H190" s="156"/>
      <c r="I190" s="156"/>
      <c r="J190" s="156"/>
    </row>
    <row r="191" spans="6:10" ht="12.75">
      <c r="F191" s="156"/>
      <c r="G191" s="156"/>
      <c r="H191" s="156"/>
      <c r="I191" s="156"/>
      <c r="J191" s="156"/>
    </row>
    <row r="192" spans="6:10" ht="12.75">
      <c r="F192" s="156"/>
      <c r="G192" s="156"/>
      <c r="H192" s="156"/>
      <c r="I192" s="156"/>
      <c r="J192" s="156"/>
    </row>
    <row r="193" spans="6:10" ht="12.75">
      <c r="F193" s="156"/>
      <c r="G193" s="156"/>
      <c r="H193" s="156"/>
      <c r="I193" s="156"/>
      <c r="J193" s="156"/>
    </row>
    <row r="194" spans="6:10" ht="12.75">
      <c r="F194" s="156"/>
      <c r="G194" s="156"/>
      <c r="H194" s="156"/>
      <c r="I194" s="156"/>
      <c r="J194" s="156"/>
    </row>
    <row r="195" spans="6:10" ht="12.75">
      <c r="F195" s="156"/>
      <c r="G195" s="156"/>
      <c r="H195" s="156"/>
      <c r="I195" s="156"/>
      <c r="J195" s="156"/>
    </row>
    <row r="196" spans="6:10" ht="12.75">
      <c r="F196" s="156"/>
      <c r="G196" s="156"/>
      <c r="H196" s="156"/>
      <c r="I196" s="156"/>
      <c r="J196" s="156"/>
    </row>
    <row r="197" spans="6:10" ht="12.75">
      <c r="F197" s="156"/>
      <c r="G197" s="156"/>
      <c r="H197" s="156"/>
      <c r="I197" s="156"/>
      <c r="J197" s="156"/>
    </row>
    <row r="198" spans="6:10" ht="12.75">
      <c r="F198" s="156"/>
      <c r="G198" s="156"/>
      <c r="H198" s="156"/>
      <c r="I198" s="156"/>
      <c r="J198" s="156"/>
    </row>
    <row r="199" spans="6:10" ht="12.75">
      <c r="F199" s="156"/>
      <c r="G199" s="156"/>
      <c r="H199" s="156"/>
      <c r="I199" s="156"/>
      <c r="J199" s="156"/>
    </row>
    <row r="200" spans="6:10" ht="12.75">
      <c r="F200" s="156"/>
      <c r="G200" s="156"/>
      <c r="H200" s="156"/>
      <c r="I200" s="156"/>
      <c r="J200" s="156"/>
    </row>
    <row r="201" spans="6:10" ht="12.75">
      <c r="F201" s="156"/>
      <c r="G201" s="156"/>
      <c r="H201" s="156"/>
      <c r="I201" s="156"/>
      <c r="J201" s="156"/>
    </row>
    <row r="202" spans="6:10" ht="12.75">
      <c r="F202" s="156"/>
      <c r="G202" s="156"/>
      <c r="H202" s="156"/>
      <c r="I202" s="156"/>
      <c r="J202" s="156"/>
    </row>
    <row r="203" spans="6:10" ht="12.75">
      <c r="F203" s="156"/>
      <c r="G203" s="156"/>
      <c r="H203" s="156"/>
      <c r="I203" s="156"/>
      <c r="J203" s="156"/>
    </row>
    <row r="204" spans="6:10" ht="12.75">
      <c r="F204" s="156"/>
      <c r="G204" s="156"/>
      <c r="H204" s="156"/>
      <c r="I204" s="156"/>
      <c r="J204" s="156"/>
    </row>
    <row r="205" spans="6:10" ht="12.75">
      <c r="F205" s="156"/>
      <c r="G205" s="156"/>
      <c r="H205" s="156"/>
      <c r="I205" s="156"/>
      <c r="J205" s="156"/>
    </row>
    <row r="206" spans="6:10" ht="12.75">
      <c r="F206" s="156"/>
      <c r="G206" s="156"/>
      <c r="H206" s="156"/>
      <c r="I206" s="156"/>
      <c r="J206" s="156"/>
    </row>
    <row r="207" spans="6:10" ht="12.75">
      <c r="F207" s="156"/>
      <c r="G207" s="156"/>
      <c r="H207" s="156"/>
      <c r="I207" s="156"/>
      <c r="J207" s="156"/>
    </row>
    <row r="208" spans="6:10" ht="12.75">
      <c r="F208" s="156"/>
      <c r="G208" s="156"/>
      <c r="H208" s="156"/>
      <c r="I208" s="156"/>
      <c r="J208" s="156"/>
    </row>
    <row r="209" spans="6:10" ht="12.75">
      <c r="F209" s="156"/>
      <c r="G209" s="156"/>
      <c r="H209" s="156"/>
      <c r="I209" s="156"/>
      <c r="J209" s="156"/>
    </row>
    <row r="210" spans="6:10" ht="12.75">
      <c r="F210" s="156"/>
      <c r="G210" s="156"/>
      <c r="H210" s="156"/>
      <c r="I210" s="156"/>
      <c r="J210" s="156"/>
    </row>
    <row r="211" spans="6:10" ht="12.75">
      <c r="F211" s="156"/>
      <c r="G211" s="156"/>
      <c r="H211" s="156"/>
      <c r="I211" s="156"/>
      <c r="J211" s="156"/>
    </row>
    <row r="212" spans="6:10" ht="12.75">
      <c r="F212" s="156"/>
      <c r="G212" s="156"/>
      <c r="H212" s="156"/>
      <c r="I212" s="156"/>
      <c r="J212" s="156"/>
    </row>
    <row r="213" spans="6:10" ht="12.75">
      <c r="F213" s="156"/>
      <c r="G213" s="156"/>
      <c r="H213" s="156"/>
      <c r="I213" s="156"/>
      <c r="J213" s="156"/>
    </row>
    <row r="214" spans="6:10" ht="12.75">
      <c r="F214" s="156"/>
      <c r="G214" s="156"/>
      <c r="H214" s="156"/>
      <c r="I214" s="156"/>
      <c r="J214" s="156"/>
    </row>
    <row r="215" spans="6:10" ht="12.75">
      <c r="F215" s="156"/>
      <c r="G215" s="156"/>
      <c r="H215" s="156"/>
      <c r="I215" s="156"/>
      <c r="J215" s="156"/>
    </row>
    <row r="216" spans="6:10" ht="12.75">
      <c r="F216" s="156"/>
      <c r="G216" s="156"/>
      <c r="H216" s="156"/>
      <c r="I216" s="156"/>
      <c r="J216" s="156"/>
    </row>
    <row r="217" spans="6:10" ht="12.75">
      <c r="F217" s="156"/>
      <c r="G217" s="156"/>
      <c r="H217" s="156"/>
      <c r="I217" s="156"/>
      <c r="J217" s="156"/>
    </row>
    <row r="218" spans="6:10" ht="12.75">
      <c r="F218" s="156"/>
      <c r="G218" s="156"/>
      <c r="H218" s="156"/>
      <c r="I218" s="156"/>
      <c r="J218" s="156"/>
    </row>
    <row r="219" spans="6:10" ht="12.75">
      <c r="F219" s="156"/>
      <c r="G219" s="156"/>
      <c r="H219" s="156"/>
      <c r="I219" s="156"/>
      <c r="J219" s="156"/>
    </row>
    <row r="220" spans="6:10" ht="12.75">
      <c r="F220" s="156"/>
      <c r="G220" s="156"/>
      <c r="H220" s="156"/>
      <c r="I220" s="156"/>
      <c r="J220" s="156"/>
    </row>
    <row r="221" spans="6:10" ht="12.75">
      <c r="F221" s="156"/>
      <c r="G221" s="156"/>
      <c r="H221" s="156"/>
      <c r="I221" s="156"/>
      <c r="J221" s="156"/>
    </row>
    <row r="222" spans="6:10" ht="12.75">
      <c r="F222" s="156"/>
      <c r="G222" s="156"/>
      <c r="H222" s="156"/>
      <c r="I222" s="156"/>
      <c r="J222" s="156"/>
    </row>
    <row r="223" spans="6:10" ht="12.75">
      <c r="F223" s="156"/>
      <c r="G223" s="156"/>
      <c r="H223" s="156"/>
      <c r="I223" s="156"/>
      <c r="J223" s="156"/>
    </row>
    <row r="224" spans="6:10" ht="12.75">
      <c r="F224" s="156"/>
      <c r="G224" s="156"/>
      <c r="H224" s="156"/>
      <c r="I224" s="156"/>
      <c r="J224" s="156"/>
    </row>
    <row r="225" spans="6:10" ht="12.75">
      <c r="F225" s="156"/>
      <c r="G225" s="156"/>
      <c r="H225" s="156"/>
      <c r="I225" s="156"/>
      <c r="J225" s="156"/>
    </row>
    <row r="226" spans="6:10" ht="12.75">
      <c r="F226" s="156"/>
      <c r="G226" s="156"/>
      <c r="H226" s="156"/>
      <c r="I226" s="156"/>
      <c r="J226" s="156"/>
    </row>
    <row r="227" spans="6:10" ht="12.75">
      <c r="F227" s="156"/>
      <c r="G227" s="156"/>
      <c r="H227" s="156"/>
      <c r="I227" s="156"/>
      <c r="J227" s="156"/>
    </row>
    <row r="228" spans="6:10" ht="12.75">
      <c r="F228" s="156"/>
      <c r="G228" s="156"/>
      <c r="H228" s="156"/>
      <c r="I228" s="156"/>
      <c r="J228" s="156"/>
    </row>
    <row r="229" spans="6:10" ht="12.75">
      <c r="F229" s="156"/>
      <c r="G229" s="156"/>
      <c r="H229" s="156"/>
      <c r="I229" s="156"/>
      <c r="J229" s="156"/>
    </row>
    <row r="230" spans="6:10" ht="12.75">
      <c r="F230" s="156"/>
      <c r="G230" s="156"/>
      <c r="H230" s="156"/>
      <c r="I230" s="156"/>
      <c r="J230" s="156"/>
    </row>
    <row r="231" spans="6:10" ht="12.75">
      <c r="F231" s="156"/>
      <c r="G231" s="156"/>
      <c r="H231" s="156"/>
      <c r="I231" s="156"/>
      <c r="J231" s="156"/>
    </row>
    <row r="232" spans="6:10" ht="12.75">
      <c r="F232" s="156"/>
      <c r="G232" s="156"/>
      <c r="H232" s="156"/>
      <c r="I232" s="156"/>
      <c r="J232" s="156"/>
    </row>
    <row r="233" spans="6:10" ht="12.75">
      <c r="F233" s="156"/>
      <c r="G233" s="156"/>
      <c r="H233" s="156"/>
      <c r="I233" s="156"/>
      <c r="J233" s="156"/>
    </row>
    <row r="234" spans="6:10" ht="12.75">
      <c r="F234" s="156"/>
      <c r="G234" s="156"/>
      <c r="H234" s="156"/>
      <c r="I234" s="156"/>
      <c r="J234" s="156"/>
    </row>
    <row r="235" spans="6:10" ht="12.75">
      <c r="F235" s="156"/>
      <c r="G235" s="156"/>
      <c r="H235" s="156"/>
      <c r="I235" s="156"/>
      <c r="J235" s="156"/>
    </row>
    <row r="236" spans="6:10" ht="12.75">
      <c r="F236" s="156"/>
      <c r="G236" s="156"/>
      <c r="H236" s="156"/>
      <c r="I236" s="156"/>
      <c r="J236" s="156"/>
    </row>
    <row r="237" spans="6:10" ht="12.75">
      <c r="F237" s="156"/>
      <c r="G237" s="156"/>
      <c r="H237" s="156"/>
      <c r="I237" s="156"/>
      <c r="J237" s="156"/>
    </row>
    <row r="238" spans="6:10" ht="12.75">
      <c r="F238" s="156"/>
      <c r="G238" s="156"/>
      <c r="H238" s="156"/>
      <c r="I238" s="156"/>
      <c r="J238" s="156"/>
    </row>
    <row r="239" spans="6:10" ht="12.75">
      <c r="F239" s="156"/>
      <c r="G239" s="156"/>
      <c r="H239" s="156"/>
      <c r="I239" s="156"/>
      <c r="J239" s="156"/>
    </row>
    <row r="240" spans="6:10" ht="12.75">
      <c r="F240" s="156"/>
      <c r="G240" s="156"/>
      <c r="H240" s="156"/>
      <c r="I240" s="156"/>
      <c r="J240" s="156"/>
    </row>
    <row r="241" spans="6:10" ht="12.75">
      <c r="F241" s="156"/>
      <c r="G241" s="156"/>
      <c r="H241" s="156"/>
      <c r="I241" s="156"/>
      <c r="J241" s="156"/>
    </row>
    <row r="242" spans="6:10" ht="12.75">
      <c r="F242" s="156"/>
      <c r="G242" s="156"/>
      <c r="H242" s="156"/>
      <c r="I242" s="156"/>
      <c r="J242" s="156"/>
    </row>
    <row r="243" spans="6:10" ht="12.75">
      <c r="F243" s="156"/>
      <c r="G243" s="156"/>
      <c r="H243" s="156"/>
      <c r="I243" s="156"/>
      <c r="J243" s="156"/>
    </row>
    <row r="244" spans="6:10" ht="12.75">
      <c r="F244" s="156"/>
      <c r="G244" s="156"/>
      <c r="H244" s="156"/>
      <c r="I244" s="156"/>
      <c r="J244" s="156"/>
    </row>
    <row r="245" spans="6:10" ht="12.75">
      <c r="F245" s="156"/>
      <c r="G245" s="156"/>
      <c r="H245" s="156"/>
      <c r="I245" s="156"/>
      <c r="J245" s="156"/>
    </row>
    <row r="246" spans="6:10" ht="12.75">
      <c r="F246" s="156"/>
      <c r="G246" s="156"/>
      <c r="H246" s="156"/>
      <c r="I246" s="156"/>
      <c r="J246" s="156"/>
    </row>
    <row r="247" spans="6:10" ht="12.75">
      <c r="F247" s="156"/>
      <c r="G247" s="156"/>
      <c r="H247" s="156"/>
      <c r="I247" s="156"/>
      <c r="J247" s="156"/>
    </row>
    <row r="248" spans="6:10" ht="12.75">
      <c r="F248" s="156"/>
      <c r="G248" s="156"/>
      <c r="H248" s="156"/>
      <c r="I248" s="156"/>
      <c r="J248" s="156"/>
    </row>
    <row r="249" spans="6:10" ht="12.75">
      <c r="F249" s="156"/>
      <c r="G249" s="156"/>
      <c r="H249" s="156"/>
      <c r="I249" s="156"/>
      <c r="J249" s="156"/>
    </row>
    <row r="250" spans="6:10" ht="12.75">
      <c r="F250" s="156"/>
      <c r="G250" s="156"/>
      <c r="H250" s="156"/>
      <c r="I250" s="156"/>
      <c r="J250" s="156"/>
    </row>
    <row r="251" spans="6:10" ht="12.75">
      <c r="F251" s="156"/>
      <c r="G251" s="156"/>
      <c r="H251" s="156"/>
      <c r="I251" s="156"/>
      <c r="J251" s="156"/>
    </row>
    <row r="252" spans="6:10" ht="12.75">
      <c r="F252" s="156"/>
      <c r="G252" s="156"/>
      <c r="H252" s="156"/>
      <c r="I252" s="156"/>
      <c r="J252" s="156"/>
    </row>
    <row r="253" spans="6:10" ht="12.75">
      <c r="F253" s="156"/>
      <c r="G253" s="156"/>
      <c r="H253" s="156"/>
      <c r="I253" s="156"/>
      <c r="J253" s="156"/>
    </row>
    <row r="254" spans="6:10" ht="12.75">
      <c r="F254" s="156"/>
      <c r="G254" s="156"/>
      <c r="H254" s="156"/>
      <c r="I254" s="156"/>
      <c r="J254" s="156"/>
    </row>
    <row r="255" spans="6:10" ht="12.75">
      <c r="F255" s="156"/>
      <c r="G255" s="156"/>
      <c r="H255" s="156"/>
      <c r="I255" s="156"/>
      <c r="J255" s="156"/>
    </row>
    <row r="256" spans="6:10" ht="12.75">
      <c r="F256" s="156"/>
      <c r="G256" s="156"/>
      <c r="H256" s="156"/>
      <c r="I256" s="156"/>
      <c r="J256" s="156"/>
    </row>
    <row r="257" spans="6:10" ht="12.75">
      <c r="F257" s="156"/>
      <c r="G257" s="156"/>
      <c r="H257" s="156"/>
      <c r="I257" s="156"/>
      <c r="J257" s="156"/>
    </row>
    <row r="258" spans="6:10" ht="12.75">
      <c r="F258" s="156"/>
      <c r="G258" s="156"/>
      <c r="H258" s="156"/>
      <c r="I258" s="156"/>
      <c r="J258" s="156"/>
    </row>
    <row r="259" spans="6:10" ht="12.75">
      <c r="F259" s="156"/>
      <c r="G259" s="156"/>
      <c r="H259" s="156"/>
      <c r="I259" s="156"/>
      <c r="J259" s="156"/>
    </row>
    <row r="260" spans="6:10" ht="12.75">
      <c r="F260" s="156"/>
      <c r="G260" s="156"/>
      <c r="H260" s="156"/>
      <c r="I260" s="156"/>
      <c r="J260" s="156"/>
    </row>
    <row r="261" spans="6:10" ht="12.75">
      <c r="F261" s="156"/>
      <c r="G261" s="156"/>
      <c r="H261" s="156"/>
      <c r="I261" s="156"/>
      <c r="J261" s="156"/>
    </row>
    <row r="262" spans="6:10" ht="12.75">
      <c r="F262" s="156"/>
      <c r="G262" s="156"/>
      <c r="H262" s="156"/>
      <c r="I262" s="156"/>
      <c r="J262" s="156"/>
    </row>
    <row r="263" spans="6:10" ht="12.75">
      <c r="F263" s="156"/>
      <c r="G263" s="156"/>
      <c r="H263" s="156"/>
      <c r="I263" s="156"/>
      <c r="J263" s="156"/>
    </row>
    <row r="264" spans="6:10" ht="12.75">
      <c r="F264" s="156"/>
      <c r="G264" s="156"/>
      <c r="H264" s="156"/>
      <c r="I264" s="156"/>
      <c r="J264" s="156"/>
    </row>
    <row r="265" spans="6:10" ht="12.75">
      <c r="F265" s="156"/>
      <c r="G265" s="156"/>
      <c r="H265" s="156"/>
      <c r="I265" s="156"/>
      <c r="J265" s="156"/>
    </row>
    <row r="266" spans="6:10" ht="12.75">
      <c r="F266" s="156"/>
      <c r="G266" s="156"/>
      <c r="H266" s="156"/>
      <c r="I266" s="156"/>
      <c r="J266" s="156"/>
    </row>
    <row r="267" spans="6:10" ht="12.75">
      <c r="F267" s="156"/>
      <c r="G267" s="156"/>
      <c r="H267" s="156"/>
      <c r="I267" s="156"/>
      <c r="J267" s="156"/>
    </row>
    <row r="268" spans="6:10" ht="12.75">
      <c r="F268" s="156"/>
      <c r="G268" s="156"/>
      <c r="H268" s="156"/>
      <c r="I268" s="156"/>
      <c r="J268" s="156"/>
    </row>
    <row r="269" spans="6:10" ht="12.75">
      <c r="F269" s="156"/>
      <c r="G269" s="156"/>
      <c r="H269" s="156"/>
      <c r="I269" s="156"/>
      <c r="J269" s="156"/>
    </row>
    <row r="270" spans="6:10" ht="12.75">
      <c r="F270" s="156"/>
      <c r="G270" s="156"/>
      <c r="H270" s="156"/>
      <c r="I270" s="156"/>
      <c r="J270" s="156"/>
    </row>
    <row r="271" spans="6:10" ht="12.75">
      <c r="F271" s="156"/>
      <c r="G271" s="156"/>
      <c r="H271" s="156"/>
      <c r="I271" s="156"/>
      <c r="J271" s="156"/>
    </row>
    <row r="272" spans="6:10" ht="12.75">
      <c r="F272" s="156"/>
      <c r="G272" s="156"/>
      <c r="H272" s="156"/>
      <c r="I272" s="156"/>
      <c r="J272" s="156"/>
    </row>
    <row r="273" spans="6:10" ht="12.75">
      <c r="F273" s="156"/>
      <c r="G273" s="156"/>
      <c r="H273" s="156"/>
      <c r="I273" s="156"/>
      <c r="J273" s="156"/>
    </row>
    <row r="274" spans="6:10" ht="12.75">
      <c r="F274" s="156"/>
      <c r="G274" s="156"/>
      <c r="H274" s="156"/>
      <c r="I274" s="156"/>
      <c r="J274" s="156"/>
    </row>
    <row r="275" spans="6:10" ht="12.75">
      <c r="F275" s="156"/>
      <c r="G275" s="156"/>
      <c r="H275" s="156"/>
      <c r="I275" s="156"/>
      <c r="J275" s="156"/>
    </row>
    <row r="276" spans="6:10" ht="12.75">
      <c r="F276" s="156"/>
      <c r="G276" s="156"/>
      <c r="H276" s="156"/>
      <c r="I276" s="156"/>
      <c r="J276" s="156"/>
    </row>
    <row r="277" spans="6:10" ht="12.75">
      <c r="F277" s="156"/>
      <c r="G277" s="156"/>
      <c r="H277" s="156"/>
      <c r="I277" s="156"/>
      <c r="J277" s="156"/>
    </row>
    <row r="278" spans="6:10" ht="12.75">
      <c r="F278" s="156"/>
      <c r="G278" s="156"/>
      <c r="H278" s="156"/>
      <c r="I278" s="156"/>
      <c r="J278" s="156"/>
    </row>
    <row r="279" spans="6:10" ht="12.75">
      <c r="F279" s="156"/>
      <c r="G279" s="156"/>
      <c r="H279" s="156"/>
      <c r="I279" s="156"/>
      <c r="J279" s="156"/>
    </row>
    <row r="280" spans="6:10" ht="12.75">
      <c r="F280" s="156"/>
      <c r="G280" s="156"/>
      <c r="H280" s="156"/>
      <c r="I280" s="156"/>
      <c r="J280" s="156"/>
    </row>
    <row r="281" spans="6:10" ht="12.75">
      <c r="F281" s="156"/>
      <c r="G281" s="156"/>
      <c r="H281" s="156"/>
      <c r="I281" s="156"/>
      <c r="J281" s="156"/>
    </row>
    <row r="282" spans="6:10" ht="12.75">
      <c r="F282" s="156"/>
      <c r="G282" s="156"/>
      <c r="H282" s="156"/>
      <c r="I282" s="156"/>
      <c r="J282" s="156"/>
    </row>
    <row r="283" spans="6:10" ht="12.75">
      <c r="F283" s="156"/>
      <c r="G283" s="156"/>
      <c r="H283" s="156"/>
      <c r="I283" s="156"/>
      <c r="J283" s="156"/>
    </row>
    <row r="284" spans="6:10" ht="12.75">
      <c r="F284" s="156"/>
      <c r="G284" s="156"/>
      <c r="H284" s="156"/>
      <c r="I284" s="156"/>
      <c r="J284" s="156"/>
    </row>
    <row r="285" spans="6:10" ht="12.75">
      <c r="F285" s="156"/>
      <c r="G285" s="156"/>
      <c r="H285" s="156"/>
      <c r="I285" s="156"/>
      <c r="J285" s="156"/>
    </row>
    <row r="286" spans="6:10" ht="12.75">
      <c r="F286" s="156"/>
      <c r="G286" s="156"/>
      <c r="H286" s="156"/>
      <c r="I286" s="156"/>
      <c r="J286" s="156"/>
    </row>
    <row r="287" spans="6:10" ht="12.75">
      <c r="F287" s="156"/>
      <c r="G287" s="156"/>
      <c r="H287" s="156"/>
      <c r="I287" s="156"/>
      <c r="J287" s="156"/>
    </row>
    <row r="288" spans="6:10" ht="12.75">
      <c r="F288" s="156"/>
      <c r="G288" s="156"/>
      <c r="H288" s="156"/>
      <c r="I288" s="156"/>
      <c r="J288" s="156"/>
    </row>
    <row r="289" spans="6:10" ht="12.75">
      <c r="F289" s="156"/>
      <c r="G289" s="156"/>
      <c r="H289" s="156"/>
      <c r="I289" s="156"/>
      <c r="J289" s="156"/>
    </row>
    <row r="290" spans="6:10" ht="12.75">
      <c r="F290" s="156"/>
      <c r="G290" s="156"/>
      <c r="H290" s="156"/>
      <c r="I290" s="156"/>
      <c r="J290" s="156"/>
    </row>
    <row r="291" spans="6:10" ht="12.75">
      <c r="F291" s="156"/>
      <c r="G291" s="156"/>
      <c r="H291" s="156"/>
      <c r="I291" s="156"/>
      <c r="J291" s="156"/>
    </row>
    <row r="292" spans="6:10" ht="12.75">
      <c r="F292" s="156"/>
      <c r="G292" s="156"/>
      <c r="H292" s="156"/>
      <c r="I292" s="156"/>
      <c r="J292" s="156"/>
    </row>
    <row r="293" spans="6:10" ht="12.75">
      <c r="F293" s="156"/>
      <c r="G293" s="156"/>
      <c r="H293" s="156"/>
      <c r="I293" s="156"/>
      <c r="J293" s="156"/>
    </row>
    <row r="294" spans="6:10" ht="12.75">
      <c r="F294" s="156"/>
      <c r="G294" s="156"/>
      <c r="H294" s="156"/>
      <c r="I294" s="156"/>
      <c r="J294" s="156"/>
    </row>
    <row r="295" spans="6:10" ht="12.75">
      <c r="F295" s="156"/>
      <c r="G295" s="156"/>
      <c r="H295" s="156"/>
      <c r="I295" s="156"/>
      <c r="J295" s="156"/>
    </row>
    <row r="296" spans="6:10" ht="12.75">
      <c r="F296" s="156"/>
      <c r="G296" s="156"/>
      <c r="H296" s="156"/>
      <c r="I296" s="156"/>
      <c r="J296" s="156"/>
    </row>
    <row r="297" spans="6:10" ht="12.75">
      <c r="F297" s="156"/>
      <c r="G297" s="156"/>
      <c r="H297" s="156"/>
      <c r="I297" s="156"/>
      <c r="J297" s="156"/>
    </row>
    <row r="298" spans="6:10" ht="12.75">
      <c r="F298" s="156"/>
      <c r="G298" s="156"/>
      <c r="H298" s="156"/>
      <c r="I298" s="156"/>
      <c r="J298" s="156"/>
    </row>
    <row r="299" spans="6:10" ht="12.75">
      <c r="F299" s="156"/>
      <c r="G299" s="156"/>
      <c r="H299" s="156"/>
      <c r="I299" s="156"/>
      <c r="J299" s="156"/>
    </row>
    <row r="300" spans="6:10" ht="12.75">
      <c r="F300" s="156"/>
      <c r="G300" s="156"/>
      <c r="H300" s="156"/>
      <c r="I300" s="156"/>
      <c r="J300" s="156"/>
    </row>
    <row r="301" spans="6:10" ht="12.75">
      <c r="F301" s="156"/>
      <c r="G301" s="156"/>
      <c r="H301" s="156"/>
      <c r="I301" s="156"/>
      <c r="J301" s="156"/>
    </row>
    <row r="302" spans="6:10" ht="12.75">
      <c r="F302" s="156"/>
      <c r="G302" s="156"/>
      <c r="H302" s="156"/>
      <c r="I302" s="156"/>
      <c r="J302" s="156"/>
    </row>
    <row r="303" spans="6:10" ht="12.75">
      <c r="F303" s="156"/>
      <c r="G303" s="156"/>
      <c r="H303" s="156"/>
      <c r="I303" s="156"/>
      <c r="J303" s="156"/>
    </row>
    <row r="304" spans="6:10" ht="12.75">
      <c r="F304" s="156"/>
      <c r="G304" s="156"/>
      <c r="H304" s="156"/>
      <c r="I304" s="156"/>
      <c r="J304" s="156"/>
    </row>
    <row r="305" spans="6:10" ht="12.75">
      <c r="F305" s="156"/>
      <c r="G305" s="156"/>
      <c r="H305" s="156"/>
      <c r="I305" s="156"/>
      <c r="J305" s="156"/>
    </row>
    <row r="306" spans="6:10" ht="12.75">
      <c r="F306" s="156"/>
      <c r="G306" s="156"/>
      <c r="H306" s="156"/>
      <c r="I306" s="156"/>
      <c r="J306" s="156"/>
    </row>
    <row r="307" spans="6:10" ht="12.75">
      <c r="F307" s="156"/>
      <c r="G307" s="156"/>
      <c r="H307" s="156"/>
      <c r="I307" s="156"/>
      <c r="J307" s="156"/>
    </row>
    <row r="308" spans="6:10" ht="12.75">
      <c r="F308" s="156"/>
      <c r="G308" s="156"/>
      <c r="H308" s="156"/>
      <c r="I308" s="156"/>
      <c r="J308" s="156"/>
    </row>
    <row r="309" spans="6:10" ht="12.75">
      <c r="F309" s="156"/>
      <c r="G309" s="156"/>
      <c r="H309" s="156"/>
      <c r="I309" s="156"/>
      <c r="J309" s="156"/>
    </row>
    <row r="310" spans="6:10" ht="12.75">
      <c r="F310" s="156"/>
      <c r="G310" s="156"/>
      <c r="H310" s="156"/>
      <c r="I310" s="156"/>
      <c r="J310" s="156"/>
    </row>
    <row r="311" spans="6:10" ht="12.75">
      <c r="F311" s="156"/>
      <c r="G311" s="156"/>
      <c r="H311" s="156"/>
      <c r="I311" s="156"/>
      <c r="J311" s="156"/>
    </row>
    <row r="312" spans="6:10" ht="12.75">
      <c r="F312" s="156"/>
      <c r="G312" s="156"/>
      <c r="H312" s="156"/>
      <c r="I312" s="156"/>
      <c r="J312" s="156"/>
    </row>
    <row r="313" spans="6:10" ht="12.75">
      <c r="F313" s="156"/>
      <c r="G313" s="156"/>
      <c r="H313" s="156"/>
      <c r="I313" s="156"/>
      <c r="J313" s="156"/>
    </row>
    <row r="314" spans="6:10" ht="12.75">
      <c r="F314" s="156"/>
      <c r="G314" s="156"/>
      <c r="H314" s="156"/>
      <c r="I314" s="156"/>
      <c r="J314" s="156"/>
    </row>
    <row r="315" spans="6:10" ht="12.75">
      <c r="F315" s="156"/>
      <c r="G315" s="156"/>
      <c r="H315" s="156"/>
      <c r="I315" s="156"/>
      <c r="J315" s="156"/>
    </row>
    <row r="316" spans="6:10" ht="12.75">
      <c r="F316" s="156"/>
      <c r="G316" s="156"/>
      <c r="H316" s="156"/>
      <c r="I316" s="156"/>
      <c r="J316" s="156"/>
    </row>
    <row r="317" spans="6:10" ht="12.75">
      <c r="F317" s="156"/>
      <c r="G317" s="156"/>
      <c r="H317" s="156"/>
      <c r="I317" s="156"/>
      <c r="J317" s="156"/>
    </row>
    <row r="318" spans="6:10" ht="12.75">
      <c r="F318" s="156"/>
      <c r="G318" s="156"/>
      <c r="H318" s="156"/>
      <c r="I318" s="156"/>
      <c r="J318" s="156"/>
    </row>
    <row r="319" spans="6:10" ht="12.75">
      <c r="F319" s="156"/>
      <c r="G319" s="156"/>
      <c r="H319" s="156"/>
      <c r="I319" s="156"/>
      <c r="J319" s="156"/>
    </row>
    <row r="320" spans="6:10" ht="12.75">
      <c r="F320" s="156"/>
      <c r="G320" s="156"/>
      <c r="H320" s="156"/>
      <c r="I320" s="156"/>
      <c r="J320" s="156"/>
    </row>
    <row r="321" spans="6:10" ht="12.75">
      <c r="F321" s="156"/>
      <c r="G321" s="156"/>
      <c r="H321" s="156"/>
      <c r="I321" s="156"/>
      <c r="J321" s="156"/>
    </row>
    <row r="322" spans="6:10" ht="12.75">
      <c r="F322" s="156"/>
      <c r="G322" s="156"/>
      <c r="H322" s="156"/>
      <c r="I322" s="156"/>
      <c r="J322" s="156"/>
    </row>
    <row r="323" spans="6:10" ht="12.75">
      <c r="F323" s="156"/>
      <c r="G323" s="156"/>
      <c r="H323" s="156"/>
      <c r="I323" s="156"/>
      <c r="J323" s="156"/>
    </row>
    <row r="324" spans="6:10" ht="12.75">
      <c r="F324" s="156"/>
      <c r="G324" s="156"/>
      <c r="H324" s="156"/>
      <c r="I324" s="156"/>
      <c r="J324" s="156"/>
    </row>
    <row r="325" spans="6:10" ht="12.75">
      <c r="F325" s="156"/>
      <c r="G325" s="156"/>
      <c r="H325" s="156"/>
      <c r="I325" s="156"/>
      <c r="J325" s="156"/>
    </row>
    <row r="326" spans="6:10" ht="12.75">
      <c r="F326" s="156"/>
      <c r="G326" s="156"/>
      <c r="H326" s="156"/>
      <c r="I326" s="156"/>
      <c r="J326" s="156"/>
    </row>
    <row r="327" spans="6:10" ht="12.75">
      <c r="F327" s="156"/>
      <c r="G327" s="156"/>
      <c r="H327" s="156"/>
      <c r="I327" s="156"/>
      <c r="J327" s="156"/>
    </row>
    <row r="328" spans="6:10" ht="12.75">
      <c r="F328" s="156"/>
      <c r="G328" s="156"/>
      <c r="H328" s="156"/>
      <c r="I328" s="156"/>
      <c r="J328" s="156"/>
    </row>
    <row r="329" spans="6:10" ht="12.75">
      <c r="F329" s="156"/>
      <c r="G329" s="156"/>
      <c r="H329" s="156"/>
      <c r="I329" s="156"/>
      <c r="J329" s="156"/>
    </row>
    <row r="330" spans="6:10" ht="12.75">
      <c r="F330" s="156"/>
      <c r="G330" s="156"/>
      <c r="H330" s="156"/>
      <c r="I330" s="156"/>
      <c r="J330" s="156"/>
    </row>
    <row r="331" spans="6:10" ht="12.75">
      <c r="F331" s="156"/>
      <c r="G331" s="156"/>
      <c r="H331" s="156"/>
      <c r="I331" s="156"/>
      <c r="J331" s="156"/>
    </row>
    <row r="332" spans="6:10" ht="12.75">
      <c r="F332" s="156"/>
      <c r="G332" s="156"/>
      <c r="H332" s="156"/>
      <c r="I332" s="156"/>
      <c r="J332" s="156"/>
    </row>
    <row r="333" spans="6:10" ht="12.75">
      <c r="F333" s="156"/>
      <c r="G333" s="156"/>
      <c r="H333" s="156"/>
      <c r="I333" s="156"/>
      <c r="J333" s="156"/>
    </row>
    <row r="334" spans="6:10" ht="12.75">
      <c r="F334" s="156"/>
      <c r="G334" s="156"/>
      <c r="H334" s="156"/>
      <c r="I334" s="156"/>
      <c r="J334" s="156"/>
    </row>
    <row r="335" spans="6:10" ht="12.75">
      <c r="F335" s="156"/>
      <c r="G335" s="156"/>
      <c r="H335" s="156"/>
      <c r="I335" s="156"/>
      <c r="J335" s="156"/>
    </row>
    <row r="336" spans="6:10" ht="12.75">
      <c r="F336" s="156"/>
      <c r="G336" s="156"/>
      <c r="H336" s="156"/>
      <c r="I336" s="156"/>
      <c r="J336" s="156"/>
    </row>
    <row r="337" spans="6:10" ht="12.75">
      <c r="F337" s="156"/>
      <c r="G337" s="156"/>
      <c r="H337" s="156"/>
      <c r="I337" s="156"/>
      <c r="J337" s="156"/>
    </row>
    <row r="338" spans="6:10" ht="12.75">
      <c r="F338" s="156"/>
      <c r="G338" s="156"/>
      <c r="H338" s="156"/>
      <c r="I338" s="156"/>
      <c r="J338" s="156"/>
    </row>
    <row r="339" spans="6:10" ht="12.75">
      <c r="F339" s="156"/>
      <c r="G339" s="156"/>
      <c r="H339" s="156"/>
      <c r="I339" s="156"/>
      <c r="J339" s="156"/>
    </row>
    <row r="340" spans="6:10" ht="12.75">
      <c r="F340" s="156"/>
      <c r="G340" s="156"/>
      <c r="H340" s="156"/>
      <c r="I340" s="156"/>
      <c r="J340" s="156"/>
    </row>
    <row r="341" spans="6:10" ht="12.75">
      <c r="F341" s="156"/>
      <c r="G341" s="156"/>
      <c r="H341" s="156"/>
      <c r="I341" s="156"/>
      <c r="J341" s="156"/>
    </row>
    <row r="342" spans="6:10" ht="12.75">
      <c r="F342" s="156"/>
      <c r="G342" s="156"/>
      <c r="H342" s="156"/>
      <c r="I342" s="156"/>
      <c r="J342" s="156"/>
    </row>
    <row r="343" spans="6:10" ht="12.75">
      <c r="F343" s="156"/>
      <c r="G343" s="156"/>
      <c r="H343" s="156"/>
      <c r="I343" s="156"/>
      <c r="J343" s="156"/>
    </row>
    <row r="344" spans="6:10" ht="12.75">
      <c r="F344" s="156"/>
      <c r="G344" s="156"/>
      <c r="H344" s="156"/>
      <c r="I344" s="156"/>
      <c r="J344" s="156"/>
    </row>
    <row r="345" spans="6:10" ht="12.75">
      <c r="F345" s="156"/>
      <c r="G345" s="156"/>
      <c r="H345" s="156"/>
      <c r="I345" s="156"/>
      <c r="J345" s="156"/>
    </row>
    <row r="346" spans="6:10" ht="12.75">
      <c r="F346" s="156"/>
      <c r="G346" s="156"/>
      <c r="H346" s="156"/>
      <c r="I346" s="156"/>
      <c r="J346" s="156"/>
    </row>
    <row r="347" spans="6:10" ht="12.75">
      <c r="F347" s="156"/>
      <c r="G347" s="156"/>
      <c r="H347" s="156"/>
      <c r="I347" s="156"/>
      <c r="J347" s="156"/>
    </row>
    <row r="348" spans="6:10" ht="12.75">
      <c r="F348" s="156"/>
      <c r="G348" s="156"/>
      <c r="H348" s="156"/>
      <c r="I348" s="156"/>
      <c r="J348" s="156"/>
    </row>
    <row r="349" spans="6:10" ht="12.75">
      <c r="F349" s="156"/>
      <c r="G349" s="156"/>
      <c r="H349" s="156"/>
      <c r="I349" s="156"/>
      <c r="J349" s="156"/>
    </row>
    <row r="350" spans="6:10" ht="12.75">
      <c r="F350" s="156"/>
      <c r="G350" s="156"/>
      <c r="H350" s="156"/>
      <c r="I350" s="156"/>
      <c r="J350" s="156"/>
    </row>
    <row r="351" spans="6:10" ht="12.75">
      <c r="F351" s="156"/>
      <c r="G351" s="156"/>
      <c r="H351" s="156"/>
      <c r="I351" s="156"/>
      <c r="J351" s="156"/>
    </row>
    <row r="352" spans="6:10" ht="12.75">
      <c r="F352" s="156"/>
      <c r="G352" s="156"/>
      <c r="H352" s="156"/>
      <c r="I352" s="156"/>
      <c r="J352" s="156"/>
    </row>
    <row r="353" spans="6:10" ht="12.75">
      <c r="F353" s="156"/>
      <c r="G353" s="156"/>
      <c r="H353" s="156"/>
      <c r="I353" s="156"/>
      <c r="J353" s="156"/>
    </row>
    <row r="354" spans="6:10" ht="12.75">
      <c r="F354" s="156"/>
      <c r="G354" s="156"/>
      <c r="H354" s="156"/>
      <c r="I354" s="156"/>
      <c r="J354" s="156"/>
    </row>
    <row r="355" spans="6:10" ht="12.75">
      <c r="F355" s="156"/>
      <c r="G355" s="156"/>
      <c r="H355" s="156"/>
      <c r="I355" s="156"/>
      <c r="J355" s="156"/>
    </row>
    <row r="356" spans="6:10" ht="12.75">
      <c r="F356" s="156"/>
      <c r="G356" s="156"/>
      <c r="H356" s="156"/>
      <c r="I356" s="156"/>
      <c r="J356" s="156"/>
    </row>
    <row r="357" spans="6:10" ht="12.75">
      <c r="F357" s="156"/>
      <c r="G357" s="156"/>
      <c r="H357" s="156"/>
      <c r="I357" s="156"/>
      <c r="J357" s="156"/>
    </row>
    <row r="358" spans="6:10" ht="12.75">
      <c r="F358" s="156"/>
      <c r="G358" s="156"/>
      <c r="H358" s="156"/>
      <c r="I358" s="156"/>
      <c r="J358" s="156"/>
    </row>
    <row r="359" spans="6:10" ht="12.75">
      <c r="F359" s="156"/>
      <c r="G359" s="156"/>
      <c r="H359" s="156"/>
      <c r="I359" s="156"/>
      <c r="J359" s="156"/>
    </row>
    <row r="360" spans="6:10" ht="12.75">
      <c r="F360" s="156"/>
      <c r="G360" s="156"/>
      <c r="H360" s="156"/>
      <c r="I360" s="156"/>
      <c r="J360" s="156"/>
    </row>
    <row r="361" spans="6:10" ht="12.75">
      <c r="F361" s="156"/>
      <c r="G361" s="156"/>
      <c r="H361" s="156"/>
      <c r="I361" s="156"/>
      <c r="J361" s="156"/>
    </row>
    <row r="362" spans="6:10" ht="12.75">
      <c r="F362" s="156"/>
      <c r="G362" s="156"/>
      <c r="H362" s="156"/>
      <c r="I362" s="156"/>
      <c r="J362" s="156"/>
    </row>
    <row r="363" spans="6:10" ht="12.75">
      <c r="F363" s="156"/>
      <c r="G363" s="156"/>
      <c r="H363" s="156"/>
      <c r="I363" s="156"/>
      <c r="J363" s="156"/>
    </row>
    <row r="364" spans="6:10" ht="12.75">
      <c r="F364" s="156"/>
      <c r="G364" s="156"/>
      <c r="H364" s="156"/>
      <c r="I364" s="156"/>
      <c r="J364" s="156"/>
    </row>
    <row r="365" spans="6:10" ht="12.75">
      <c r="F365" s="156"/>
      <c r="G365" s="156"/>
      <c r="H365" s="156"/>
      <c r="I365" s="156"/>
      <c r="J365" s="156"/>
    </row>
    <row r="366" spans="6:10" ht="12.75">
      <c r="F366" s="156"/>
      <c r="G366" s="156"/>
      <c r="H366" s="156"/>
      <c r="I366" s="156"/>
      <c r="J366" s="156"/>
    </row>
    <row r="367" spans="6:10" ht="12.75">
      <c r="F367" s="156"/>
      <c r="G367" s="156"/>
      <c r="H367" s="156"/>
      <c r="I367" s="156"/>
      <c r="J367" s="156"/>
    </row>
    <row r="368" spans="6:10" ht="12.75">
      <c r="F368" s="156"/>
      <c r="G368" s="156"/>
      <c r="H368" s="156"/>
      <c r="I368" s="156"/>
      <c r="J368" s="156"/>
    </row>
    <row r="369" spans="6:10" ht="12.75">
      <c r="F369" s="156"/>
      <c r="G369" s="156"/>
      <c r="H369" s="156"/>
      <c r="I369" s="156"/>
      <c r="J369" s="156"/>
    </row>
    <row r="370" spans="6:10" ht="12.75">
      <c r="F370" s="156"/>
      <c r="G370" s="156"/>
      <c r="H370" s="156"/>
      <c r="I370" s="156"/>
      <c r="J370" s="156"/>
    </row>
    <row r="371" spans="6:10" ht="12.75">
      <c r="F371" s="156"/>
      <c r="G371" s="156"/>
      <c r="H371" s="156"/>
      <c r="I371" s="156"/>
      <c r="J371" s="156"/>
    </row>
    <row r="372" spans="6:10" ht="12.75">
      <c r="F372" s="156"/>
      <c r="G372" s="156"/>
      <c r="H372" s="156"/>
      <c r="I372" s="156"/>
      <c r="J372" s="156"/>
    </row>
    <row r="373" spans="6:10" ht="12.75">
      <c r="F373" s="156"/>
      <c r="G373" s="156"/>
      <c r="H373" s="156"/>
      <c r="I373" s="156"/>
      <c r="J373" s="156"/>
    </row>
    <row r="374" spans="6:10" ht="12.75">
      <c r="F374" s="156"/>
      <c r="G374" s="156"/>
      <c r="H374" s="156"/>
      <c r="I374" s="156"/>
      <c r="J374" s="156"/>
    </row>
    <row r="375" spans="6:10" ht="12.75">
      <c r="F375" s="156"/>
      <c r="G375" s="156"/>
      <c r="H375" s="156"/>
      <c r="I375" s="156"/>
      <c r="J375" s="156"/>
    </row>
    <row r="376" spans="6:10" ht="12.75">
      <c r="F376" s="156"/>
      <c r="G376" s="156"/>
      <c r="H376" s="156"/>
      <c r="I376" s="156"/>
      <c r="J376" s="156"/>
    </row>
    <row r="377" spans="6:10" ht="12.75">
      <c r="F377" s="156"/>
      <c r="G377" s="156"/>
      <c r="H377" s="156"/>
      <c r="I377" s="156"/>
      <c r="J377" s="156"/>
    </row>
    <row r="378" spans="6:10" ht="12.75">
      <c r="F378" s="156"/>
      <c r="G378" s="156"/>
      <c r="H378" s="156"/>
      <c r="I378" s="156"/>
      <c r="J378" s="156"/>
    </row>
    <row r="379" spans="6:10" ht="12.75">
      <c r="F379" s="156"/>
      <c r="G379" s="156"/>
      <c r="H379" s="156"/>
      <c r="I379" s="156"/>
      <c r="J379" s="156"/>
    </row>
    <row r="380" spans="6:10" ht="12.75">
      <c r="F380" s="156"/>
      <c r="G380" s="156"/>
      <c r="H380" s="156"/>
      <c r="I380" s="156"/>
      <c r="J380" s="156"/>
    </row>
    <row r="381" spans="6:10" ht="12.75">
      <c r="F381" s="156"/>
      <c r="G381" s="156"/>
      <c r="H381" s="156"/>
      <c r="I381" s="156"/>
      <c r="J381" s="156"/>
    </row>
    <row r="382" spans="6:10" ht="12.75">
      <c r="F382" s="156"/>
      <c r="G382" s="156"/>
      <c r="H382" s="156"/>
      <c r="I382" s="156"/>
      <c r="J382" s="156"/>
    </row>
    <row r="383" spans="6:10" ht="12.75">
      <c r="F383" s="156"/>
      <c r="G383" s="156"/>
      <c r="H383" s="156"/>
      <c r="I383" s="156"/>
      <c r="J383" s="156"/>
    </row>
    <row r="384" spans="6:10" ht="12.75">
      <c r="F384" s="156"/>
      <c r="G384" s="156"/>
      <c r="H384" s="156"/>
      <c r="I384" s="156"/>
      <c r="J384" s="156"/>
    </row>
    <row r="385" spans="6:10" ht="12.75">
      <c r="F385" s="156"/>
      <c r="G385" s="156"/>
      <c r="H385" s="156"/>
      <c r="I385" s="156"/>
      <c r="J385" s="156"/>
    </row>
    <row r="386" spans="6:10" ht="12.75">
      <c r="F386" s="156"/>
      <c r="G386" s="156"/>
      <c r="H386" s="156"/>
      <c r="I386" s="156"/>
      <c r="J386" s="156"/>
    </row>
    <row r="387" spans="6:10" ht="12.75">
      <c r="F387" s="156"/>
      <c r="G387" s="156"/>
      <c r="H387" s="156"/>
      <c r="I387" s="156"/>
      <c r="J387" s="156"/>
    </row>
    <row r="388" spans="6:10" ht="12.75">
      <c r="F388" s="156"/>
      <c r="G388" s="156"/>
      <c r="H388" s="156"/>
      <c r="I388" s="156"/>
      <c r="J388" s="156"/>
    </row>
    <row r="389" spans="6:10" ht="12.75">
      <c r="F389" s="156"/>
      <c r="G389" s="156"/>
      <c r="H389" s="156"/>
      <c r="I389" s="156"/>
      <c r="J389" s="156"/>
    </row>
    <row r="390" spans="6:10" ht="12.75">
      <c r="F390" s="156"/>
      <c r="G390" s="156"/>
      <c r="H390" s="156"/>
      <c r="I390" s="156"/>
      <c r="J390" s="156"/>
    </row>
    <row r="391" spans="6:10" ht="12.75">
      <c r="F391" s="156"/>
      <c r="G391" s="156"/>
      <c r="H391" s="156"/>
      <c r="I391" s="156"/>
      <c r="J391" s="156"/>
    </row>
    <row r="392" spans="6:10" ht="12.75">
      <c r="F392" s="156"/>
      <c r="G392" s="156"/>
      <c r="H392" s="156"/>
      <c r="I392" s="156"/>
      <c r="J392" s="156"/>
    </row>
    <row r="393" spans="6:10" ht="12.75">
      <c r="F393" s="156"/>
      <c r="G393" s="156"/>
      <c r="H393" s="156"/>
      <c r="I393" s="156"/>
      <c r="J393" s="156"/>
    </row>
    <row r="394" spans="6:10" ht="12.75">
      <c r="F394" s="156"/>
      <c r="G394" s="156"/>
      <c r="H394" s="156"/>
      <c r="I394" s="156"/>
      <c r="J394" s="156"/>
    </row>
    <row r="395" spans="6:10" ht="12.75">
      <c r="F395" s="156"/>
      <c r="G395" s="156"/>
      <c r="H395" s="156"/>
      <c r="I395" s="156"/>
      <c r="J395" s="156"/>
    </row>
    <row r="396" spans="6:10" ht="12.75">
      <c r="F396" s="156"/>
      <c r="G396" s="156"/>
      <c r="H396" s="156"/>
      <c r="I396" s="156"/>
      <c r="J396" s="156"/>
    </row>
    <row r="397" spans="6:10" ht="12.75">
      <c r="F397" s="156"/>
      <c r="G397" s="156"/>
      <c r="H397" s="156"/>
      <c r="I397" s="156"/>
      <c r="J397" s="156"/>
    </row>
    <row r="398" spans="6:10" ht="12.75">
      <c r="F398" s="156"/>
      <c r="G398" s="156"/>
      <c r="H398" s="156"/>
      <c r="I398" s="156"/>
      <c r="J398" s="156"/>
    </row>
    <row r="399" spans="6:10" ht="12.75">
      <c r="F399" s="156"/>
      <c r="G399" s="156"/>
      <c r="H399" s="156"/>
      <c r="I399" s="156"/>
      <c r="J399" s="156"/>
    </row>
    <row r="400" spans="6:10" ht="12.75">
      <c r="F400" s="156"/>
      <c r="G400" s="156"/>
      <c r="H400" s="156"/>
      <c r="I400" s="156"/>
      <c r="J400" s="156"/>
    </row>
    <row r="401" spans="6:10" ht="12.75">
      <c r="F401" s="156"/>
      <c r="G401" s="156"/>
      <c r="H401" s="156"/>
      <c r="I401" s="156"/>
      <c r="J401" s="156"/>
    </row>
    <row r="402" spans="6:10" ht="12.75">
      <c r="F402" s="156"/>
      <c r="G402" s="156"/>
      <c r="H402" s="156"/>
      <c r="I402" s="156"/>
      <c r="J402" s="156"/>
    </row>
    <row r="403" spans="6:10" ht="12.75">
      <c r="F403" s="156"/>
      <c r="G403" s="156"/>
      <c r="H403" s="156"/>
      <c r="I403" s="156"/>
      <c r="J403" s="156"/>
    </row>
    <row r="404" spans="6:10" ht="12.75">
      <c r="F404" s="156"/>
      <c r="G404" s="156"/>
      <c r="H404" s="156"/>
      <c r="I404" s="156"/>
      <c r="J404" s="156"/>
    </row>
    <row r="405" spans="6:10" ht="12.75">
      <c r="F405" s="156"/>
      <c r="G405" s="156"/>
      <c r="H405" s="156"/>
      <c r="I405" s="156"/>
      <c r="J405" s="156"/>
    </row>
    <row r="406" spans="6:10" ht="12.75">
      <c r="F406" s="156"/>
      <c r="G406" s="156"/>
      <c r="H406" s="156"/>
      <c r="I406" s="156"/>
      <c r="J406" s="156"/>
    </row>
    <row r="407" spans="6:10" ht="12.75">
      <c r="F407" s="156"/>
      <c r="G407" s="156"/>
      <c r="H407" s="156"/>
      <c r="I407" s="156"/>
      <c r="J407" s="156"/>
    </row>
    <row r="408" spans="6:10" ht="12.75">
      <c r="F408" s="156"/>
      <c r="G408" s="156"/>
      <c r="H408" s="156"/>
      <c r="I408" s="156"/>
      <c r="J408" s="156"/>
    </row>
    <row r="409" spans="6:10" ht="12.75">
      <c r="F409" s="156"/>
      <c r="G409" s="156"/>
      <c r="H409" s="156"/>
      <c r="I409" s="156"/>
      <c r="J409" s="156"/>
    </row>
    <row r="410" spans="6:10" ht="12.75">
      <c r="F410" s="156"/>
      <c r="G410" s="156"/>
      <c r="H410" s="156"/>
      <c r="I410" s="156"/>
      <c r="J410" s="156"/>
    </row>
    <row r="411" spans="6:10" ht="12.75">
      <c r="F411" s="156"/>
      <c r="G411" s="156"/>
      <c r="H411" s="156"/>
      <c r="I411" s="156"/>
      <c r="J411" s="156"/>
    </row>
    <row r="412" spans="6:10" ht="12.75">
      <c r="F412" s="156"/>
      <c r="G412" s="156"/>
      <c r="H412" s="156"/>
      <c r="I412" s="156"/>
      <c r="J412" s="156"/>
    </row>
    <row r="413" spans="6:10" ht="12.75">
      <c r="F413" s="156"/>
      <c r="G413" s="156"/>
      <c r="H413" s="156"/>
      <c r="I413" s="156"/>
      <c r="J413" s="156"/>
    </row>
    <row r="414" spans="6:10" ht="12.75">
      <c r="F414" s="156"/>
      <c r="G414" s="156"/>
      <c r="H414" s="156"/>
      <c r="I414" s="156"/>
      <c r="J414" s="156"/>
    </row>
    <row r="415" spans="6:10" ht="12.75">
      <c r="F415" s="156"/>
      <c r="G415" s="156"/>
      <c r="H415" s="156"/>
      <c r="I415" s="156"/>
      <c r="J415" s="156"/>
    </row>
    <row r="416" spans="6:10" ht="12.75">
      <c r="F416" s="156"/>
      <c r="G416" s="156"/>
      <c r="H416" s="156"/>
      <c r="I416" s="156"/>
      <c r="J416" s="156"/>
    </row>
    <row r="417" spans="6:10" ht="12.75">
      <c r="F417" s="156"/>
      <c r="G417" s="156"/>
      <c r="H417" s="156"/>
      <c r="I417" s="156"/>
      <c r="J417" s="156"/>
    </row>
    <row r="418" spans="6:10" ht="12.75">
      <c r="F418" s="156"/>
      <c r="G418" s="156"/>
      <c r="H418" s="156"/>
      <c r="I418" s="156"/>
      <c r="J418" s="156"/>
    </row>
    <row r="419" spans="6:10" ht="12.75">
      <c r="F419" s="156"/>
      <c r="G419" s="156"/>
      <c r="H419" s="156"/>
      <c r="I419" s="156"/>
      <c r="J419" s="156"/>
    </row>
    <row r="420" spans="6:10" ht="12.75">
      <c r="F420" s="156"/>
      <c r="G420" s="156"/>
      <c r="H420" s="156"/>
      <c r="I420" s="156"/>
      <c r="J420" s="156"/>
    </row>
    <row r="421" spans="6:10" ht="12.75">
      <c r="F421" s="156"/>
      <c r="G421" s="156"/>
      <c r="H421" s="156"/>
      <c r="I421" s="156"/>
      <c r="J421" s="156"/>
    </row>
    <row r="422" spans="6:10" ht="12.75">
      <c r="F422" s="156"/>
      <c r="G422" s="156"/>
      <c r="H422" s="156"/>
      <c r="I422" s="156"/>
      <c r="J422" s="156"/>
    </row>
    <row r="423" spans="6:10" ht="12.75">
      <c r="F423" s="156"/>
      <c r="G423" s="156"/>
      <c r="H423" s="156"/>
      <c r="I423" s="156"/>
      <c r="J423" s="156"/>
    </row>
    <row r="424" spans="6:10" ht="12.75">
      <c r="F424" s="156"/>
      <c r="G424" s="156"/>
      <c r="H424" s="156"/>
      <c r="I424" s="156"/>
      <c r="J424" s="156"/>
    </row>
    <row r="425" spans="6:10" ht="12.75">
      <c r="F425" s="156"/>
      <c r="G425" s="156"/>
      <c r="H425" s="156"/>
      <c r="I425" s="156"/>
      <c r="J425" s="156"/>
    </row>
    <row r="426" spans="6:10" ht="12.75">
      <c r="F426" s="156"/>
      <c r="G426" s="156"/>
      <c r="H426" s="156"/>
      <c r="I426" s="156"/>
      <c r="J426" s="156"/>
    </row>
    <row r="427" spans="6:10" ht="12.75">
      <c r="F427" s="156"/>
      <c r="G427" s="156"/>
      <c r="H427" s="156"/>
      <c r="I427" s="156"/>
      <c r="J427" s="156"/>
    </row>
    <row r="428" spans="6:10" ht="12.75">
      <c r="F428" s="156"/>
      <c r="G428" s="156"/>
      <c r="H428" s="156"/>
      <c r="I428" s="156"/>
      <c r="J428" s="156"/>
    </row>
    <row r="429" spans="6:10" ht="12.75">
      <c r="F429" s="156"/>
      <c r="G429" s="156"/>
      <c r="H429" s="156"/>
      <c r="I429" s="156"/>
      <c r="J429" s="156"/>
    </row>
    <row r="430" spans="6:10" ht="12.75">
      <c r="F430" s="156"/>
      <c r="G430" s="156"/>
      <c r="H430" s="156"/>
      <c r="I430" s="156"/>
      <c r="J430" s="156"/>
    </row>
    <row r="431" spans="6:10" ht="12.75">
      <c r="F431" s="156"/>
      <c r="G431" s="156"/>
      <c r="H431" s="156"/>
      <c r="I431" s="156"/>
      <c r="J431" s="156"/>
    </row>
    <row r="432" spans="6:10" ht="12.75">
      <c r="F432" s="156"/>
      <c r="G432" s="156"/>
      <c r="H432" s="156"/>
      <c r="I432" s="156"/>
      <c r="J432" s="156"/>
    </row>
    <row r="433" spans="6:10" ht="12.75">
      <c r="F433" s="156"/>
      <c r="G433" s="156"/>
      <c r="H433" s="156"/>
      <c r="I433" s="156"/>
      <c r="J433" s="156"/>
    </row>
    <row r="434" spans="6:10" ht="12.75">
      <c r="F434" s="156"/>
      <c r="G434" s="156"/>
      <c r="H434" s="156"/>
      <c r="I434" s="156"/>
      <c r="J434" s="156"/>
    </row>
    <row r="435" spans="6:10" ht="12.75">
      <c r="F435" s="156"/>
      <c r="G435" s="156"/>
      <c r="H435" s="156"/>
      <c r="I435" s="156"/>
      <c r="J435" s="156"/>
    </row>
    <row r="436" spans="6:10" ht="12.75">
      <c r="F436" s="156"/>
      <c r="G436" s="156"/>
      <c r="H436" s="156"/>
      <c r="I436" s="156"/>
      <c r="J436" s="156"/>
    </row>
    <row r="437" spans="6:10" ht="12.75">
      <c r="F437" s="156"/>
      <c r="G437" s="156"/>
      <c r="H437" s="156"/>
      <c r="I437" s="156"/>
      <c r="J437" s="156"/>
    </row>
    <row r="438" spans="6:10" ht="12.75">
      <c r="F438" s="156"/>
      <c r="G438" s="156"/>
      <c r="H438" s="156"/>
      <c r="I438" s="156"/>
      <c r="J438" s="156"/>
    </row>
    <row r="439" spans="6:10" ht="12.75">
      <c r="F439" s="156"/>
      <c r="G439" s="156"/>
      <c r="H439" s="156"/>
      <c r="I439" s="156"/>
      <c r="J439" s="156"/>
    </row>
    <row r="440" spans="6:10" ht="12.75">
      <c r="F440" s="156"/>
      <c r="G440" s="156"/>
      <c r="H440" s="156"/>
      <c r="I440" s="156"/>
      <c r="J440" s="156"/>
    </row>
    <row r="441" spans="6:10" ht="12.75">
      <c r="F441" s="156"/>
      <c r="G441" s="156"/>
      <c r="H441" s="156"/>
      <c r="I441" s="156"/>
      <c r="J441" s="156"/>
    </row>
    <row r="442" spans="6:10" ht="12.75">
      <c r="F442" s="156"/>
      <c r="G442" s="156"/>
      <c r="H442" s="156"/>
      <c r="I442" s="156"/>
      <c r="J442" s="156"/>
    </row>
    <row r="443" spans="6:10" ht="12.75">
      <c r="F443" s="156"/>
      <c r="G443" s="156"/>
      <c r="H443" s="156"/>
      <c r="I443" s="156"/>
      <c r="J443" s="156"/>
    </row>
    <row r="444" spans="6:10" ht="12.75">
      <c r="F444" s="156"/>
      <c r="G444" s="156"/>
      <c r="H444" s="156"/>
      <c r="I444" s="156"/>
      <c r="J444" s="156"/>
    </row>
    <row r="445" spans="6:10" ht="12.75">
      <c r="F445" s="156"/>
      <c r="G445" s="156"/>
      <c r="H445" s="156"/>
      <c r="I445" s="156"/>
      <c r="J445" s="156"/>
    </row>
    <row r="446" spans="6:10" ht="12.75">
      <c r="F446" s="156"/>
      <c r="G446" s="156"/>
      <c r="H446" s="156"/>
      <c r="I446" s="156"/>
      <c r="J446" s="156"/>
    </row>
    <row r="447" spans="6:10" ht="12.75">
      <c r="F447" s="156"/>
      <c r="G447" s="156"/>
      <c r="H447" s="156"/>
      <c r="I447" s="156"/>
      <c r="J447" s="156"/>
    </row>
    <row r="448" spans="6:10" ht="12.75">
      <c r="F448" s="156"/>
      <c r="G448" s="156"/>
      <c r="H448" s="156"/>
      <c r="I448" s="156"/>
      <c r="J448" s="156"/>
    </row>
    <row r="449" spans="6:10" ht="12.75">
      <c r="F449" s="156"/>
      <c r="G449" s="156"/>
      <c r="H449" s="156"/>
      <c r="I449" s="156"/>
      <c r="J449" s="156"/>
    </row>
    <row r="450" spans="6:10" ht="12.75">
      <c r="F450" s="156"/>
      <c r="G450" s="156"/>
      <c r="H450" s="156"/>
      <c r="I450" s="156"/>
      <c r="J450" s="156"/>
    </row>
    <row r="451" spans="6:10" ht="12.75">
      <c r="F451" s="156"/>
      <c r="G451" s="156"/>
      <c r="H451" s="156"/>
      <c r="I451" s="156"/>
      <c r="J451" s="156"/>
    </row>
    <row r="452" spans="6:10" ht="12.75">
      <c r="F452" s="156"/>
      <c r="G452" s="156"/>
      <c r="H452" s="156"/>
      <c r="I452" s="156"/>
      <c r="J452" s="156"/>
    </row>
    <row r="453" spans="6:10" ht="12.75">
      <c r="F453" s="156"/>
      <c r="G453" s="156"/>
      <c r="H453" s="156"/>
      <c r="I453" s="156"/>
      <c r="J453" s="156"/>
    </row>
    <row r="454" spans="6:10" ht="12.75">
      <c r="F454" s="156"/>
      <c r="G454" s="156"/>
      <c r="H454" s="156"/>
      <c r="I454" s="156"/>
      <c r="J454" s="156"/>
    </row>
    <row r="455" spans="6:10" ht="12.75">
      <c r="F455" s="156"/>
      <c r="G455" s="156"/>
      <c r="H455" s="156"/>
      <c r="I455" s="156"/>
      <c r="J455" s="156"/>
    </row>
    <row r="456" spans="6:10" ht="12.75">
      <c r="F456" s="156"/>
      <c r="G456" s="156"/>
      <c r="H456" s="156"/>
      <c r="I456" s="156"/>
      <c r="J456" s="156"/>
    </row>
    <row r="457" spans="6:10" ht="12.75">
      <c r="F457" s="156"/>
      <c r="G457" s="156"/>
      <c r="H457" s="156"/>
      <c r="I457" s="156"/>
      <c r="J457" s="156"/>
    </row>
    <row r="458" spans="6:10" ht="12.75">
      <c r="F458" s="156"/>
      <c r="G458" s="156"/>
      <c r="H458" s="156"/>
      <c r="I458" s="156"/>
      <c r="J458" s="156"/>
    </row>
    <row r="459" spans="6:10" ht="12.75">
      <c r="F459" s="156"/>
      <c r="G459" s="156"/>
      <c r="H459" s="156"/>
      <c r="I459" s="156"/>
      <c r="J459" s="156"/>
    </row>
    <row r="460" spans="6:10" ht="12.75">
      <c r="F460" s="156"/>
      <c r="G460" s="156"/>
      <c r="H460" s="156"/>
      <c r="I460" s="156"/>
      <c r="J460" s="156"/>
    </row>
    <row r="461" spans="6:10" ht="12.75">
      <c r="F461" s="156"/>
      <c r="G461" s="156"/>
      <c r="H461" s="156"/>
      <c r="I461" s="156"/>
      <c r="J461" s="156"/>
    </row>
    <row r="462" spans="6:10" ht="12.75">
      <c r="F462" s="156"/>
      <c r="G462" s="156"/>
      <c r="H462" s="156"/>
      <c r="I462" s="156"/>
      <c r="J462" s="156"/>
    </row>
    <row r="463" spans="6:10" ht="12.75">
      <c r="F463" s="156"/>
      <c r="G463" s="156"/>
      <c r="H463" s="156"/>
      <c r="I463" s="156"/>
      <c r="J463" s="156"/>
    </row>
    <row r="464" spans="6:10" ht="12.75">
      <c r="F464" s="156"/>
      <c r="G464" s="156"/>
      <c r="H464" s="156"/>
      <c r="I464" s="156"/>
      <c r="J464" s="156"/>
    </row>
    <row r="465" spans="6:10" ht="12.75">
      <c r="F465" s="156"/>
      <c r="G465" s="156"/>
      <c r="H465" s="156"/>
      <c r="I465" s="156"/>
      <c r="J465" s="156"/>
    </row>
    <row r="466" spans="6:10" ht="12.75">
      <c r="F466" s="156"/>
      <c r="G466" s="156"/>
      <c r="H466" s="156"/>
      <c r="I466" s="156"/>
      <c r="J466" s="156"/>
    </row>
    <row r="467" spans="6:10" ht="12.75">
      <c r="F467" s="156"/>
      <c r="G467" s="156"/>
      <c r="H467" s="156"/>
      <c r="I467" s="156"/>
      <c r="J467" s="156"/>
    </row>
    <row r="468" spans="6:10" ht="12.75">
      <c r="F468" s="156"/>
      <c r="G468" s="156"/>
      <c r="H468" s="156"/>
      <c r="I468" s="156"/>
      <c r="J468" s="156"/>
    </row>
    <row r="469" spans="6:10" ht="12.75">
      <c r="F469" s="156"/>
      <c r="G469" s="156"/>
      <c r="H469" s="156"/>
      <c r="I469" s="156"/>
      <c r="J469" s="156"/>
    </row>
    <row r="470" spans="6:10" ht="12.75">
      <c r="F470" s="156"/>
      <c r="G470" s="156"/>
      <c r="H470" s="156"/>
      <c r="I470" s="156"/>
      <c r="J470" s="156"/>
    </row>
    <row r="471" spans="6:10" ht="12.75">
      <c r="F471" s="156"/>
      <c r="G471" s="156"/>
      <c r="H471" s="156"/>
      <c r="I471" s="156"/>
      <c r="J471" s="156"/>
    </row>
    <row r="472" spans="6:10" ht="12.75">
      <c r="F472" s="156"/>
      <c r="G472" s="156"/>
      <c r="H472" s="156"/>
      <c r="I472" s="156"/>
      <c r="J472" s="156"/>
    </row>
    <row r="473" spans="6:10" ht="12.75">
      <c r="F473" s="156"/>
      <c r="G473" s="156"/>
      <c r="H473" s="156"/>
      <c r="I473" s="156"/>
      <c r="J473" s="156"/>
    </row>
    <row r="474" spans="6:10" ht="12.75">
      <c r="F474" s="156"/>
      <c r="G474" s="156"/>
      <c r="H474" s="156"/>
      <c r="I474" s="156"/>
      <c r="J474" s="156"/>
    </row>
    <row r="475" spans="6:10" ht="12.75">
      <c r="F475" s="156"/>
      <c r="G475" s="156"/>
      <c r="H475" s="156"/>
      <c r="I475" s="156"/>
      <c r="J475" s="156"/>
    </row>
    <row r="476" spans="6:10" ht="12.75">
      <c r="F476" s="156"/>
      <c r="G476" s="156"/>
      <c r="H476" s="156"/>
      <c r="I476" s="156"/>
      <c r="J476" s="156"/>
    </row>
    <row r="477" spans="6:10" ht="12.75">
      <c r="F477" s="156"/>
      <c r="G477" s="156"/>
      <c r="H477" s="156"/>
      <c r="I477" s="156"/>
      <c r="J477" s="156"/>
    </row>
    <row r="478" spans="6:10" ht="12.75">
      <c r="F478" s="156"/>
      <c r="G478" s="156"/>
      <c r="H478" s="156"/>
      <c r="I478" s="156"/>
      <c r="J478" s="156"/>
    </row>
    <row r="479" spans="6:10" ht="12.75">
      <c r="F479" s="156"/>
      <c r="G479" s="156"/>
      <c r="H479" s="156"/>
      <c r="I479" s="156"/>
      <c r="J479" s="156"/>
    </row>
    <row r="480" spans="6:10" ht="12.75">
      <c r="F480" s="156"/>
      <c r="G480" s="156"/>
      <c r="H480" s="156"/>
      <c r="I480" s="156"/>
      <c r="J480" s="156"/>
    </row>
    <row r="481" spans="6:10" ht="12.75">
      <c r="F481" s="156"/>
      <c r="G481" s="156"/>
      <c r="H481" s="156"/>
      <c r="I481" s="156"/>
      <c r="J481" s="156"/>
    </row>
    <row r="482" spans="6:10" ht="12.75">
      <c r="F482" s="156"/>
      <c r="G482" s="156"/>
      <c r="H482" s="156"/>
      <c r="I482" s="156"/>
      <c r="J482" s="156"/>
    </row>
    <row r="483" spans="6:10" ht="12.75">
      <c r="F483" s="156"/>
      <c r="G483" s="156"/>
      <c r="H483" s="156"/>
      <c r="I483" s="156"/>
      <c r="J483" s="156"/>
    </row>
    <row r="484" spans="6:10" ht="12.75">
      <c r="F484" s="156"/>
      <c r="G484" s="156"/>
      <c r="H484" s="156"/>
      <c r="I484" s="156"/>
      <c r="J484" s="156"/>
    </row>
    <row r="485" spans="6:10" ht="12.75">
      <c r="F485" s="156"/>
      <c r="G485" s="156"/>
      <c r="H485" s="156"/>
      <c r="I485" s="156"/>
      <c r="J485" s="156"/>
    </row>
    <row r="486" spans="6:10" ht="12.75">
      <c r="F486" s="156"/>
      <c r="G486" s="156"/>
      <c r="H486" s="156"/>
      <c r="I486" s="156"/>
      <c r="J486" s="156"/>
    </row>
    <row r="487" spans="6:10" ht="12.75">
      <c r="F487" s="156"/>
      <c r="G487" s="156"/>
      <c r="H487" s="156"/>
      <c r="I487" s="156"/>
      <c r="J487" s="156"/>
    </row>
    <row r="488" spans="6:10" ht="12.75">
      <c r="F488" s="156"/>
      <c r="G488" s="156"/>
      <c r="H488" s="156"/>
      <c r="I488" s="156"/>
      <c r="J488" s="156"/>
    </row>
    <row r="489" spans="6:10" ht="12.75">
      <c r="F489" s="156"/>
      <c r="G489" s="156"/>
      <c r="H489" s="156"/>
      <c r="I489" s="156"/>
      <c r="J489" s="156"/>
    </row>
    <row r="490" spans="6:10" ht="12.75">
      <c r="F490" s="156"/>
      <c r="G490" s="156"/>
      <c r="H490" s="156"/>
      <c r="I490" s="156"/>
      <c r="J490" s="156"/>
    </row>
    <row r="491" spans="6:10" ht="12.75">
      <c r="F491" s="156"/>
      <c r="G491" s="156"/>
      <c r="H491" s="156"/>
      <c r="I491" s="156"/>
      <c r="J491" s="156"/>
    </row>
    <row r="492" spans="6:10" ht="12.75">
      <c r="F492" s="156"/>
      <c r="G492" s="156"/>
      <c r="H492" s="156"/>
      <c r="I492" s="156"/>
      <c r="J492" s="156"/>
    </row>
    <row r="493" spans="6:10" ht="12.75">
      <c r="F493" s="156"/>
      <c r="G493" s="156"/>
      <c r="H493" s="156"/>
      <c r="I493" s="156"/>
      <c r="J493" s="156"/>
    </row>
    <row r="494" spans="6:10" ht="12.75">
      <c r="F494" s="156"/>
      <c r="G494" s="156"/>
      <c r="H494" s="156"/>
      <c r="I494" s="156"/>
      <c r="J494" s="156"/>
    </row>
    <row r="495" spans="6:10" ht="12.75">
      <c r="F495" s="156"/>
      <c r="G495" s="156"/>
      <c r="H495" s="156"/>
      <c r="I495" s="156"/>
      <c r="J495" s="156"/>
    </row>
    <row r="496" spans="6:10" ht="12.75">
      <c r="F496" s="156"/>
      <c r="G496" s="156"/>
      <c r="H496" s="156"/>
      <c r="I496" s="156"/>
      <c r="J496" s="156"/>
    </row>
    <row r="497" spans="6:10" ht="12.75">
      <c r="F497" s="156"/>
      <c r="G497" s="156"/>
      <c r="H497" s="156"/>
      <c r="I497" s="156"/>
      <c r="J497" s="156"/>
    </row>
    <row r="498" spans="6:10" ht="12.75">
      <c r="F498" s="156"/>
      <c r="G498" s="156"/>
      <c r="H498" s="156"/>
      <c r="I498" s="156"/>
      <c r="J498" s="156"/>
    </row>
    <row r="499" spans="6:10" ht="12.75">
      <c r="F499" s="156"/>
      <c r="G499" s="156"/>
      <c r="H499" s="156"/>
      <c r="I499" s="156"/>
      <c r="J499" s="156"/>
    </row>
    <row r="500" spans="6:10" ht="12.75">
      <c r="F500" s="156"/>
      <c r="G500" s="156"/>
      <c r="H500" s="156"/>
      <c r="I500" s="156"/>
      <c r="J500" s="156"/>
    </row>
    <row r="501" spans="6:10" ht="12.75">
      <c r="F501" s="156"/>
      <c r="G501" s="156"/>
      <c r="H501" s="156"/>
      <c r="I501" s="156"/>
      <c r="J501" s="156"/>
    </row>
    <row r="502" spans="6:10" ht="12.75">
      <c r="F502" s="156"/>
      <c r="G502" s="156"/>
      <c r="H502" s="156"/>
      <c r="I502" s="156"/>
      <c r="J502" s="156"/>
    </row>
    <row r="503" spans="6:10" ht="12.75">
      <c r="F503" s="156"/>
      <c r="G503" s="156"/>
      <c r="H503" s="156"/>
      <c r="I503" s="156"/>
      <c r="J503" s="156"/>
    </row>
    <row r="504" spans="6:10" ht="12.75">
      <c r="F504" s="156"/>
      <c r="G504" s="156"/>
      <c r="H504" s="156"/>
      <c r="I504" s="156"/>
      <c r="J504" s="156"/>
    </row>
    <row r="505" spans="6:10" ht="12.75">
      <c r="F505" s="156"/>
      <c r="G505" s="156"/>
      <c r="H505" s="156"/>
      <c r="I505" s="156"/>
      <c r="J505" s="156"/>
    </row>
    <row r="506" spans="6:10" ht="12.75">
      <c r="F506" s="156"/>
      <c r="G506" s="156"/>
      <c r="H506" s="156"/>
      <c r="I506" s="156"/>
      <c r="J506" s="156"/>
    </row>
    <row r="507" spans="6:10" ht="12.75">
      <c r="F507" s="156"/>
      <c r="G507" s="156"/>
      <c r="H507" s="156"/>
      <c r="I507" s="156"/>
      <c r="J507" s="156"/>
    </row>
    <row r="508" spans="6:10" ht="12.75">
      <c r="F508" s="156"/>
      <c r="G508" s="156"/>
      <c r="H508" s="156"/>
      <c r="I508" s="156"/>
      <c r="J508" s="156"/>
    </row>
    <row r="509" spans="6:10" ht="12.75">
      <c r="F509" s="156"/>
      <c r="G509" s="156"/>
      <c r="H509" s="156"/>
      <c r="I509" s="156"/>
      <c r="J509" s="156"/>
    </row>
    <row r="510" spans="6:10" ht="12.75">
      <c r="F510" s="156"/>
      <c r="G510" s="156"/>
      <c r="H510" s="156"/>
      <c r="I510" s="156"/>
      <c r="J510" s="156"/>
    </row>
    <row r="511" spans="6:10" ht="12.75">
      <c r="F511" s="156"/>
      <c r="G511" s="156"/>
      <c r="H511" s="156"/>
      <c r="I511" s="156"/>
      <c r="J511" s="156"/>
    </row>
    <row r="512" spans="6:10" ht="12.75">
      <c r="F512" s="156"/>
      <c r="G512" s="156"/>
      <c r="H512" s="156"/>
      <c r="I512" s="156"/>
      <c r="J512" s="156"/>
    </row>
    <row r="513" spans="6:10" ht="12.75">
      <c r="F513" s="156"/>
      <c r="G513" s="156"/>
      <c r="H513" s="156"/>
      <c r="I513" s="156"/>
      <c r="J513" s="156"/>
    </row>
    <row r="514" spans="6:10" ht="12.75">
      <c r="F514" s="156"/>
      <c r="G514" s="156"/>
      <c r="H514" s="156"/>
      <c r="I514" s="156"/>
      <c r="J514" s="156"/>
    </row>
    <row r="515" spans="6:10" ht="12.75">
      <c r="F515" s="156"/>
      <c r="G515" s="156"/>
      <c r="H515" s="156"/>
      <c r="I515" s="156"/>
      <c r="J515" s="156"/>
    </row>
    <row r="516" spans="6:10" ht="12.75">
      <c r="F516" s="156"/>
      <c r="G516" s="156"/>
      <c r="H516" s="156"/>
      <c r="I516" s="156"/>
      <c r="J516" s="156"/>
    </row>
    <row r="517" spans="6:10" ht="12.75">
      <c r="F517" s="156"/>
      <c r="G517" s="156"/>
      <c r="H517" s="156"/>
      <c r="I517" s="156"/>
      <c r="J517" s="156"/>
    </row>
    <row r="518" spans="6:10" ht="12.75">
      <c r="F518" s="156"/>
      <c r="G518" s="156"/>
      <c r="H518" s="156"/>
      <c r="I518" s="156"/>
      <c r="J518" s="156"/>
    </row>
    <row r="519" spans="6:10" ht="12.75">
      <c r="F519" s="156"/>
      <c r="G519" s="156"/>
      <c r="H519" s="156"/>
      <c r="I519" s="156"/>
      <c r="J519" s="156"/>
    </row>
    <row r="520" spans="6:10" ht="12.75">
      <c r="F520" s="156"/>
      <c r="G520" s="156"/>
      <c r="H520" s="156"/>
      <c r="I520" s="156"/>
      <c r="J520" s="156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18:E18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54" t="s">
        <v>604</v>
      </c>
      <c r="J1" s="654"/>
      <c r="K1" s="654"/>
    </row>
    <row r="2" spans="3:17" ht="75" customHeight="1">
      <c r="C2" s="157"/>
      <c r="D2" s="653" t="s">
        <v>487</v>
      </c>
      <c r="E2" s="653"/>
      <c r="F2" s="653"/>
      <c r="G2" s="653"/>
      <c r="H2" s="653"/>
      <c r="I2" s="653"/>
      <c r="J2" s="653"/>
      <c r="K2" s="160"/>
      <c r="Q2" s="161"/>
    </row>
    <row r="3" spans="3:23" ht="28.5" customHeight="1" thickBot="1">
      <c r="C3" s="664">
        <v>25539000000</v>
      </c>
      <c r="D3" s="664"/>
      <c r="E3" s="655"/>
      <c r="F3" s="655"/>
      <c r="G3" s="655"/>
      <c r="H3" s="655"/>
      <c r="I3" s="655"/>
      <c r="J3" s="655"/>
      <c r="K3" s="163" t="s">
        <v>29</v>
      </c>
      <c r="W3" s="236"/>
    </row>
    <row r="4" spans="2:11" ht="92.25" customHeight="1" thickBot="1">
      <c r="B4" s="647" t="s">
        <v>230</v>
      </c>
      <c r="C4" s="647" t="s">
        <v>220</v>
      </c>
      <c r="D4" s="647" t="s">
        <v>231</v>
      </c>
      <c r="E4" s="651" t="s">
        <v>219</v>
      </c>
      <c r="F4" s="658" t="s">
        <v>221</v>
      </c>
      <c r="G4" s="658" t="s">
        <v>218</v>
      </c>
      <c r="H4" s="660" t="s">
        <v>222</v>
      </c>
      <c r="I4" s="662" t="s">
        <v>439</v>
      </c>
      <c r="J4" s="656" t="s">
        <v>440</v>
      </c>
      <c r="K4" s="657"/>
    </row>
    <row r="5" spans="2:11" ht="35.25" customHeight="1" thickBot="1">
      <c r="B5" s="648"/>
      <c r="C5" s="648"/>
      <c r="D5" s="648"/>
      <c r="E5" s="652"/>
      <c r="F5" s="659"/>
      <c r="G5" s="659"/>
      <c r="H5" s="661"/>
      <c r="I5" s="663"/>
      <c r="J5" s="443" t="s">
        <v>223</v>
      </c>
      <c r="K5" s="444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1">
        <v>5</v>
      </c>
      <c r="G6" s="442">
        <v>6</v>
      </c>
      <c r="H6" s="436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50" t="s">
        <v>36</v>
      </c>
      <c r="C7" s="251"/>
      <c r="D7" s="251"/>
      <c r="E7" s="252" t="s">
        <v>35</v>
      </c>
      <c r="F7" s="253"/>
      <c r="G7" s="439"/>
      <c r="H7" s="447">
        <f>I7+J7</f>
        <v>7115300</v>
      </c>
      <c r="I7" s="254">
        <f>I8</f>
        <v>7073000</v>
      </c>
      <c r="J7" s="254">
        <f>J8</f>
        <v>42300</v>
      </c>
      <c r="K7" s="278">
        <f>K8</f>
        <v>0</v>
      </c>
    </row>
    <row r="8" spans="1:11" s="170" customFormat="1" ht="32.25" customHeight="1" thickBot="1">
      <c r="A8" s="164"/>
      <c r="B8" s="255" t="s">
        <v>388</v>
      </c>
      <c r="C8" s="256"/>
      <c r="D8" s="256"/>
      <c r="E8" s="257" t="s">
        <v>35</v>
      </c>
      <c r="F8" s="258"/>
      <c r="G8" s="258"/>
      <c r="H8" s="446">
        <f>I8+J8</f>
        <v>7115300</v>
      </c>
      <c r="I8" s="259">
        <f>SUM(I9:I27)</f>
        <v>7073000</v>
      </c>
      <c r="J8" s="259">
        <f>SUM(J9:J27)</f>
        <v>42300</v>
      </c>
      <c r="K8" s="27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525</v>
      </c>
      <c r="F9" s="370" t="s">
        <v>114</v>
      </c>
      <c r="G9" s="368" t="s">
        <v>115</v>
      </c>
      <c r="H9" s="445">
        <f>I9+J9</f>
        <v>50000</v>
      </c>
      <c r="I9" s="276">
        <v>50000</v>
      </c>
      <c r="J9" s="277"/>
      <c r="K9" s="232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525</v>
      </c>
      <c r="F10" s="370" t="s">
        <v>132</v>
      </c>
      <c r="G10" s="368" t="s">
        <v>133</v>
      </c>
      <c r="H10" s="445">
        <f>I10+J10</f>
        <v>100000</v>
      </c>
      <c r="I10" s="276">
        <v>100000</v>
      </c>
      <c r="J10" s="277"/>
      <c r="K10" s="232"/>
    </row>
    <row r="11" spans="1:11" s="170" customFormat="1" ht="84.75" customHeight="1">
      <c r="A11" s="164"/>
      <c r="B11" s="326" t="s">
        <v>171</v>
      </c>
      <c r="C11" s="342" t="s">
        <v>312</v>
      </c>
      <c r="D11" s="98" t="s">
        <v>46</v>
      </c>
      <c r="E11" s="202" t="s">
        <v>172</v>
      </c>
      <c r="F11" s="368" t="s">
        <v>103</v>
      </c>
      <c r="G11" s="368" t="s">
        <v>104</v>
      </c>
      <c r="H11" s="445">
        <f aca="true" t="shared" si="0" ref="H11:H27">I11+J11</f>
        <v>50000</v>
      </c>
      <c r="I11" s="276">
        <v>50000</v>
      </c>
      <c r="J11" s="277"/>
      <c r="K11" s="232"/>
    </row>
    <row r="12" spans="1:11" s="170" customFormat="1" ht="86.25" customHeight="1">
      <c r="A12" s="164"/>
      <c r="B12" s="229" t="s">
        <v>214</v>
      </c>
      <c r="C12" s="226" t="s">
        <v>215</v>
      </c>
      <c r="D12" s="226" t="s">
        <v>345</v>
      </c>
      <c r="E12" s="319" t="s">
        <v>226</v>
      </c>
      <c r="F12" s="369" t="s">
        <v>105</v>
      </c>
      <c r="G12" s="368" t="s">
        <v>106</v>
      </c>
      <c r="H12" s="445">
        <f t="shared" si="0"/>
        <v>6000</v>
      </c>
      <c r="I12" s="276">
        <v>6000</v>
      </c>
      <c r="J12" s="277"/>
      <c r="K12" s="232"/>
    </row>
    <row r="13" spans="1:11" s="170" customFormat="1" ht="147.75" customHeight="1">
      <c r="A13" s="164"/>
      <c r="B13" s="221" t="s">
        <v>392</v>
      </c>
      <c r="C13" s="273" t="s">
        <v>386</v>
      </c>
      <c r="D13" s="274" t="s">
        <v>189</v>
      </c>
      <c r="E13" s="275" t="s">
        <v>391</v>
      </c>
      <c r="F13" s="369" t="s">
        <v>557</v>
      </c>
      <c r="G13" s="368" t="s">
        <v>558</v>
      </c>
      <c r="H13" s="445">
        <f t="shared" si="0"/>
        <v>38000</v>
      </c>
      <c r="I13" s="276">
        <v>38000</v>
      </c>
      <c r="J13" s="277"/>
      <c r="K13" s="232"/>
    </row>
    <row r="14" spans="1:11" s="170" customFormat="1" ht="69.75" customHeight="1">
      <c r="A14" s="164"/>
      <c r="B14" s="229" t="s">
        <v>100</v>
      </c>
      <c r="C14" s="460" t="s">
        <v>101</v>
      </c>
      <c r="D14" s="325">
        <v>1090</v>
      </c>
      <c r="E14" s="203" t="s">
        <v>102</v>
      </c>
      <c r="F14" s="368" t="s">
        <v>582</v>
      </c>
      <c r="G14" s="369" t="s">
        <v>583</v>
      </c>
      <c r="H14" s="445">
        <f t="shared" si="0"/>
        <v>500000</v>
      </c>
      <c r="I14" s="234">
        <v>500000</v>
      </c>
      <c r="J14" s="220">
        <v>0</v>
      </c>
      <c r="K14" s="234"/>
    </row>
    <row r="15" spans="1:11" s="170" customFormat="1" ht="56.25" customHeight="1" hidden="1">
      <c r="A15" s="164"/>
      <c r="B15" s="221"/>
      <c r="C15" s="218"/>
      <c r="D15" s="219"/>
      <c r="E15" s="171" t="s">
        <v>430</v>
      </c>
      <c r="F15" s="237" t="s">
        <v>431</v>
      </c>
      <c r="G15" s="237"/>
      <c r="H15" s="445">
        <f t="shared" si="0"/>
        <v>0</v>
      </c>
      <c r="I15" s="234"/>
      <c r="J15" s="220"/>
      <c r="K15" s="234"/>
    </row>
    <row r="16" spans="1:11" s="170" customFormat="1" ht="84.75" customHeight="1">
      <c r="A16" s="164"/>
      <c r="B16" s="334" t="s">
        <v>243</v>
      </c>
      <c r="C16" s="226" t="s">
        <v>244</v>
      </c>
      <c r="D16" s="347" t="s">
        <v>40</v>
      </c>
      <c r="E16" s="203" t="s">
        <v>245</v>
      </c>
      <c r="F16" s="370" t="s">
        <v>112</v>
      </c>
      <c r="G16" s="370" t="s">
        <v>113</v>
      </c>
      <c r="H16" s="445">
        <f t="shared" si="0"/>
        <v>150000</v>
      </c>
      <c r="I16" s="234">
        <v>150000</v>
      </c>
      <c r="J16" s="220"/>
      <c r="K16" s="233"/>
    </row>
    <row r="17" spans="1:11" s="170" customFormat="1" ht="82.5" customHeight="1">
      <c r="A17" s="164"/>
      <c r="B17" s="229" t="s">
        <v>151</v>
      </c>
      <c r="C17" s="226" t="s">
        <v>526</v>
      </c>
      <c r="D17" s="226" t="s">
        <v>40</v>
      </c>
      <c r="E17" s="108" t="s">
        <v>152</v>
      </c>
      <c r="F17" s="368" t="s">
        <v>105</v>
      </c>
      <c r="G17" s="368" t="s">
        <v>106</v>
      </c>
      <c r="H17" s="445">
        <f t="shared" si="0"/>
        <v>65000</v>
      </c>
      <c r="I17" s="222">
        <v>65000</v>
      </c>
      <c r="J17" s="173"/>
      <c r="K17" s="232"/>
    </row>
    <row r="18" spans="1:11" s="170" customFormat="1" ht="93" customHeight="1">
      <c r="A18" s="164"/>
      <c r="B18" s="229" t="s">
        <v>151</v>
      </c>
      <c r="C18" s="226" t="s">
        <v>526</v>
      </c>
      <c r="D18" s="226" t="s">
        <v>40</v>
      </c>
      <c r="E18" s="108" t="s">
        <v>152</v>
      </c>
      <c r="F18" s="368" t="s">
        <v>107</v>
      </c>
      <c r="G18" s="368" t="s">
        <v>108</v>
      </c>
      <c r="H18" s="445">
        <f t="shared" si="0"/>
        <v>4084000</v>
      </c>
      <c r="I18" s="222">
        <v>4084000</v>
      </c>
      <c r="J18" s="173"/>
      <c r="K18" s="232"/>
    </row>
    <row r="19" spans="1:11" s="170" customFormat="1" ht="0.75" customHeight="1" hidden="1">
      <c r="A19" s="164"/>
      <c r="B19" s="226" t="s">
        <v>173</v>
      </c>
      <c r="C19" s="226" t="s">
        <v>174</v>
      </c>
      <c r="D19" s="226" t="s">
        <v>41</v>
      </c>
      <c r="E19" s="108" t="s">
        <v>152</v>
      </c>
      <c r="F19" s="237" t="s">
        <v>335</v>
      </c>
      <c r="G19" s="237"/>
      <c r="H19" s="445">
        <f t="shared" si="0"/>
        <v>0</v>
      </c>
      <c r="I19" s="194"/>
      <c r="J19" s="222"/>
      <c r="K19" s="233"/>
    </row>
    <row r="20" spans="1:11" s="170" customFormat="1" ht="147.75" customHeight="1">
      <c r="A20" s="164"/>
      <c r="B20" s="229" t="s">
        <v>249</v>
      </c>
      <c r="C20" s="226" t="s">
        <v>250</v>
      </c>
      <c r="D20" s="226" t="s">
        <v>251</v>
      </c>
      <c r="E20" s="108" t="s">
        <v>252</v>
      </c>
      <c r="F20" s="370" t="s">
        <v>580</v>
      </c>
      <c r="G20" s="370" t="s">
        <v>598</v>
      </c>
      <c r="H20" s="445">
        <f t="shared" si="0"/>
        <v>20000</v>
      </c>
      <c r="I20" s="224">
        <v>20000</v>
      </c>
      <c r="J20" s="224"/>
      <c r="K20" s="233"/>
    </row>
    <row r="21" spans="1:11" s="170" customFormat="1" ht="98.25" customHeight="1">
      <c r="A21" s="164"/>
      <c r="B21" s="226" t="s">
        <v>586</v>
      </c>
      <c r="C21" s="226" t="s">
        <v>587</v>
      </c>
      <c r="D21" s="226" t="s">
        <v>588</v>
      </c>
      <c r="E21" s="108" t="s">
        <v>589</v>
      </c>
      <c r="F21" s="370" t="s">
        <v>597</v>
      </c>
      <c r="G21" s="370" t="s">
        <v>595</v>
      </c>
      <c r="H21" s="445">
        <f t="shared" si="0"/>
        <v>140000</v>
      </c>
      <c r="I21" s="224">
        <v>140000</v>
      </c>
      <c r="J21" s="224"/>
      <c r="K21" s="233"/>
    </row>
    <row r="22" spans="1:11" s="170" customFormat="1" ht="84.75" customHeight="1">
      <c r="A22" s="164"/>
      <c r="B22" s="226" t="s">
        <v>586</v>
      </c>
      <c r="C22" s="226" t="s">
        <v>587</v>
      </c>
      <c r="D22" s="226" t="s">
        <v>588</v>
      </c>
      <c r="E22" s="108" t="s">
        <v>589</v>
      </c>
      <c r="F22" s="370" t="s">
        <v>591</v>
      </c>
      <c r="G22" s="370" t="s">
        <v>594</v>
      </c>
      <c r="H22" s="445">
        <f t="shared" si="0"/>
        <v>20000</v>
      </c>
      <c r="I22" s="224">
        <v>20000</v>
      </c>
      <c r="J22" s="224"/>
      <c r="K22" s="233"/>
    </row>
    <row r="23" spans="1:11" s="170" customFormat="1" ht="65.25" customHeight="1">
      <c r="A23" s="164"/>
      <c r="B23" s="335" t="s">
        <v>159</v>
      </c>
      <c r="C23" s="336" t="s">
        <v>160</v>
      </c>
      <c r="D23" s="336" t="s">
        <v>393</v>
      </c>
      <c r="E23" s="337" t="s">
        <v>394</v>
      </c>
      <c r="F23" s="370" t="s">
        <v>336</v>
      </c>
      <c r="G23" s="370" t="s">
        <v>260</v>
      </c>
      <c r="H23" s="445">
        <f t="shared" si="0"/>
        <v>300000</v>
      </c>
      <c r="I23" s="224">
        <v>300000</v>
      </c>
      <c r="J23" s="195"/>
      <c r="K23" s="232"/>
    </row>
    <row r="24" spans="1:11" s="170" customFormat="1" ht="74.25" customHeight="1" thickBot="1">
      <c r="A24" s="164"/>
      <c r="B24" s="338" t="s">
        <v>502</v>
      </c>
      <c r="C24" s="223" t="s">
        <v>503</v>
      </c>
      <c r="D24" s="339" t="s">
        <v>43</v>
      </c>
      <c r="E24" s="108" t="s">
        <v>504</v>
      </c>
      <c r="F24" s="370" t="s">
        <v>403</v>
      </c>
      <c r="G24" s="370" t="s">
        <v>238</v>
      </c>
      <c r="H24" s="445">
        <f t="shared" si="0"/>
        <v>1500000</v>
      </c>
      <c r="I24" s="224">
        <v>1500000</v>
      </c>
      <c r="J24" s="195"/>
      <c r="K24" s="232"/>
    </row>
    <row r="25" spans="1:17" s="170" customFormat="1" ht="64.5" customHeight="1" thickBot="1">
      <c r="A25" s="164"/>
      <c r="B25" s="338" t="s">
        <v>163</v>
      </c>
      <c r="C25" s="223" t="s">
        <v>164</v>
      </c>
      <c r="D25" s="339" t="s">
        <v>44</v>
      </c>
      <c r="E25" s="108" t="s">
        <v>395</v>
      </c>
      <c r="F25" s="368" t="s">
        <v>327</v>
      </c>
      <c r="G25" s="437" t="s">
        <v>261</v>
      </c>
      <c r="H25" s="445">
        <f t="shared" si="0"/>
        <v>20000</v>
      </c>
      <c r="I25" s="225">
        <v>20000</v>
      </c>
      <c r="J25" s="195"/>
      <c r="K25" s="232"/>
      <c r="Q25" s="440"/>
    </row>
    <row r="26" spans="1:11" s="170" customFormat="1" ht="160.5" customHeight="1">
      <c r="A26" s="164"/>
      <c r="B26" s="338" t="s">
        <v>167</v>
      </c>
      <c r="C26" s="98" t="s">
        <v>168</v>
      </c>
      <c r="D26" s="98" t="s">
        <v>45</v>
      </c>
      <c r="E26" s="341" t="s">
        <v>169</v>
      </c>
      <c r="F26" s="368" t="s">
        <v>110</v>
      </c>
      <c r="G26" s="368" t="s">
        <v>111</v>
      </c>
      <c r="H26" s="445">
        <f t="shared" si="0"/>
        <v>30000</v>
      </c>
      <c r="I26" s="222">
        <v>30000</v>
      </c>
      <c r="J26" s="173"/>
      <c r="K26" s="232"/>
    </row>
    <row r="27" spans="2:11" s="174" customFormat="1" ht="96.75" customHeight="1" thickBot="1">
      <c r="B27" s="98" t="s">
        <v>177</v>
      </c>
      <c r="C27" s="98" t="s">
        <v>178</v>
      </c>
      <c r="D27" s="98" t="s">
        <v>396</v>
      </c>
      <c r="E27" s="202" t="s">
        <v>179</v>
      </c>
      <c r="F27" s="370" t="s">
        <v>233</v>
      </c>
      <c r="G27" s="370" t="s">
        <v>234</v>
      </c>
      <c r="H27" s="445">
        <f t="shared" si="0"/>
        <v>42300</v>
      </c>
      <c r="I27" s="194">
        <v>0</v>
      </c>
      <c r="J27" s="222">
        <v>42300</v>
      </c>
      <c r="K27" s="234"/>
    </row>
    <row r="28" spans="2:11" s="174" customFormat="1" ht="89.25" customHeight="1">
      <c r="B28" s="266" t="s">
        <v>200</v>
      </c>
      <c r="C28" s="282"/>
      <c r="D28" s="282"/>
      <c r="E28" s="283" t="s">
        <v>185</v>
      </c>
      <c r="F28" s="284"/>
      <c r="G28" s="284"/>
      <c r="H28" s="447">
        <f>I28+J28</f>
        <v>1922500</v>
      </c>
      <c r="I28" s="254">
        <f>I29</f>
        <v>1922500</v>
      </c>
      <c r="J28" s="254">
        <f>J35+J38+J30+J32+J33</f>
        <v>0</v>
      </c>
      <c r="K28" s="285"/>
    </row>
    <row r="29" spans="1:11" ht="41.25" thickBot="1">
      <c r="A29" s="159"/>
      <c r="B29" s="255" t="s">
        <v>201</v>
      </c>
      <c r="C29" s="286"/>
      <c r="D29" s="286"/>
      <c r="E29" s="287" t="s">
        <v>185</v>
      </c>
      <c r="F29" s="288"/>
      <c r="G29" s="288"/>
      <c r="H29" s="449">
        <f>I29+J29</f>
        <v>1922500</v>
      </c>
      <c r="I29" s="259">
        <f>SUM(I31:I39)</f>
        <v>1922500</v>
      </c>
      <c r="J29" s="259"/>
      <c r="K29" s="279"/>
    </row>
    <row r="30" spans="2:11" s="175" customFormat="1" ht="129" customHeight="1">
      <c r="B30" s="226" t="s">
        <v>301</v>
      </c>
      <c r="C30" s="226" t="s">
        <v>345</v>
      </c>
      <c r="D30" s="226" t="s">
        <v>187</v>
      </c>
      <c r="E30" s="108" t="s">
        <v>571</v>
      </c>
      <c r="F30" s="371" t="s">
        <v>401</v>
      </c>
      <c r="G30" s="371" t="s">
        <v>235</v>
      </c>
      <c r="H30" s="448">
        <f>I30+J30</f>
        <v>90000</v>
      </c>
      <c r="I30" s="280">
        <v>90000</v>
      </c>
      <c r="J30" s="281"/>
      <c r="K30" s="233"/>
    </row>
    <row r="31" spans="1:11" ht="86.25" customHeight="1">
      <c r="A31" s="159"/>
      <c r="B31" s="226" t="s">
        <v>299</v>
      </c>
      <c r="C31" s="226" t="s">
        <v>195</v>
      </c>
      <c r="D31" s="226" t="s">
        <v>186</v>
      </c>
      <c r="E31" s="108" t="s">
        <v>300</v>
      </c>
      <c r="F31" s="372" t="s">
        <v>263</v>
      </c>
      <c r="G31" s="438" t="s">
        <v>236</v>
      </c>
      <c r="H31" s="448">
        <f aca="true" t="shared" si="1" ref="H31:H39">I31+J31</f>
        <v>550000</v>
      </c>
      <c r="I31" s="176">
        <v>550000</v>
      </c>
      <c r="J31" s="176"/>
      <c r="K31" s="233"/>
    </row>
    <row r="32" spans="1:11" ht="104.25" customHeight="1">
      <c r="A32" s="159"/>
      <c r="B32" s="226" t="s">
        <v>301</v>
      </c>
      <c r="C32" s="226" t="s">
        <v>345</v>
      </c>
      <c r="D32" s="227" t="s">
        <v>187</v>
      </c>
      <c r="E32" s="172" t="s">
        <v>571</v>
      </c>
      <c r="F32" s="372" t="s">
        <v>263</v>
      </c>
      <c r="G32" s="372" t="s">
        <v>262</v>
      </c>
      <c r="H32" s="448">
        <f t="shared" si="1"/>
        <v>870000</v>
      </c>
      <c r="I32" s="240">
        <v>870000</v>
      </c>
      <c r="J32" s="240"/>
      <c r="K32" s="233"/>
    </row>
    <row r="33" spans="1:11" ht="101.25" customHeight="1">
      <c r="A33" s="159"/>
      <c r="B33" s="226" t="s">
        <v>301</v>
      </c>
      <c r="C33" s="226" t="s">
        <v>345</v>
      </c>
      <c r="D33" s="214" t="s">
        <v>187</v>
      </c>
      <c r="E33" s="238" t="s">
        <v>571</v>
      </c>
      <c r="F33" s="373" t="s">
        <v>342</v>
      </c>
      <c r="G33" s="372" t="s">
        <v>264</v>
      </c>
      <c r="H33" s="453">
        <f t="shared" si="1"/>
        <v>130000</v>
      </c>
      <c r="I33" s="215">
        <v>130000</v>
      </c>
      <c r="J33" s="215"/>
      <c r="K33" s="233"/>
    </row>
    <row r="34" spans="1:11" ht="101.25" customHeight="1">
      <c r="A34" s="159"/>
      <c r="B34" s="226" t="s">
        <v>301</v>
      </c>
      <c r="C34" s="226" t="s">
        <v>345</v>
      </c>
      <c r="D34" s="214" t="s">
        <v>187</v>
      </c>
      <c r="E34" s="172" t="s">
        <v>571</v>
      </c>
      <c r="F34" s="372" t="s">
        <v>592</v>
      </c>
      <c r="G34" s="373" t="s">
        <v>593</v>
      </c>
      <c r="H34" s="549">
        <f t="shared" si="1"/>
        <v>111500</v>
      </c>
      <c r="I34" s="574">
        <v>111500</v>
      </c>
      <c r="J34" s="574"/>
      <c r="K34" s="233"/>
    </row>
    <row r="35" spans="1:11" ht="81.75" customHeight="1">
      <c r="A35" s="159"/>
      <c r="B35" s="229" t="s">
        <v>53</v>
      </c>
      <c r="C35" s="226" t="s">
        <v>54</v>
      </c>
      <c r="D35" s="226" t="s">
        <v>189</v>
      </c>
      <c r="E35" s="319" t="s">
        <v>55</v>
      </c>
      <c r="F35" s="374" t="s">
        <v>341</v>
      </c>
      <c r="G35" s="374" t="s">
        <v>265</v>
      </c>
      <c r="H35" s="448">
        <f t="shared" si="1"/>
        <v>55000</v>
      </c>
      <c r="I35" s="240">
        <v>55000</v>
      </c>
      <c r="J35" s="240"/>
      <c r="K35" s="234"/>
    </row>
    <row r="36" spans="1:11" ht="100.5" customHeight="1">
      <c r="A36" s="159"/>
      <c r="B36" s="320" t="s">
        <v>56</v>
      </c>
      <c r="C36" s="320" t="s">
        <v>346</v>
      </c>
      <c r="D36" s="320" t="s">
        <v>189</v>
      </c>
      <c r="E36" s="321" t="s">
        <v>416</v>
      </c>
      <c r="F36" s="373" t="s">
        <v>342</v>
      </c>
      <c r="G36" s="373" t="s">
        <v>264</v>
      </c>
      <c r="H36" s="448">
        <f t="shared" si="1"/>
        <v>60000</v>
      </c>
      <c r="I36" s="351">
        <v>60000</v>
      </c>
      <c r="J36" s="351"/>
      <c r="K36" s="289"/>
    </row>
    <row r="37" spans="1:11" ht="79.5" customHeight="1">
      <c r="A37" s="159"/>
      <c r="B37" s="345" t="s">
        <v>399</v>
      </c>
      <c r="C37" s="346" t="s">
        <v>400</v>
      </c>
      <c r="D37" s="229" t="s">
        <v>188</v>
      </c>
      <c r="E37" s="554" t="s">
        <v>402</v>
      </c>
      <c r="F37" s="373" t="s">
        <v>109</v>
      </c>
      <c r="G37" s="368" t="s">
        <v>564</v>
      </c>
      <c r="H37" s="448">
        <f t="shared" si="1"/>
        <v>25000</v>
      </c>
      <c r="I37" s="351">
        <v>25000</v>
      </c>
      <c r="J37" s="351"/>
      <c r="K37" s="289"/>
    </row>
    <row r="38" spans="1:11" ht="72" customHeight="1">
      <c r="A38" s="159"/>
      <c r="B38" s="226" t="s">
        <v>148</v>
      </c>
      <c r="C38" s="226" t="s">
        <v>349</v>
      </c>
      <c r="D38" s="226" t="s">
        <v>190</v>
      </c>
      <c r="E38" s="203" t="s">
        <v>418</v>
      </c>
      <c r="F38" s="374" t="s">
        <v>404</v>
      </c>
      <c r="G38" s="374" t="s">
        <v>237</v>
      </c>
      <c r="H38" s="549">
        <f t="shared" si="1"/>
        <v>80000</v>
      </c>
      <c r="I38" s="550">
        <v>80000</v>
      </c>
      <c r="J38" s="551"/>
      <c r="K38" s="234"/>
    </row>
    <row r="39" spans="1:11" ht="147" customHeight="1" thickBot="1">
      <c r="A39" s="159"/>
      <c r="B39" s="566" t="s">
        <v>566</v>
      </c>
      <c r="C39" s="545"/>
      <c r="D39" s="545"/>
      <c r="E39" s="546"/>
      <c r="F39" s="559" t="s">
        <v>132</v>
      </c>
      <c r="G39" s="368" t="s">
        <v>133</v>
      </c>
      <c r="H39" s="453">
        <f t="shared" si="1"/>
        <v>41000</v>
      </c>
      <c r="I39" s="547">
        <v>41000</v>
      </c>
      <c r="J39" s="548"/>
      <c r="K39" s="361"/>
    </row>
    <row r="40" spans="1:11" ht="85.5" customHeight="1">
      <c r="A40" s="159"/>
      <c r="B40" s="262" t="s">
        <v>59</v>
      </c>
      <c r="C40" s="263"/>
      <c r="D40" s="263"/>
      <c r="E40" s="252" t="s">
        <v>191</v>
      </c>
      <c r="F40" s="284"/>
      <c r="G40" s="450"/>
      <c r="H40" s="447">
        <f>I40+J40</f>
        <v>660600</v>
      </c>
      <c r="I40" s="451">
        <f>I41</f>
        <v>660600</v>
      </c>
      <c r="J40" s="291">
        <f>J42+J49+J50+J51+J45</f>
        <v>0</v>
      </c>
      <c r="K40" s="292"/>
    </row>
    <row r="41" spans="1:11" ht="90" customHeight="1" thickBot="1">
      <c r="A41" s="159"/>
      <c r="B41" s="255" t="s">
        <v>60</v>
      </c>
      <c r="C41" s="256"/>
      <c r="D41" s="256"/>
      <c r="E41" s="264" t="s">
        <v>191</v>
      </c>
      <c r="F41" s="288"/>
      <c r="G41" s="265"/>
      <c r="H41" s="449">
        <f>I41+J41</f>
        <v>660600</v>
      </c>
      <c r="I41" s="452">
        <f>SUM(I42:I54)</f>
        <v>660600</v>
      </c>
      <c r="J41" s="293"/>
      <c r="K41" s="294"/>
    </row>
    <row r="42" spans="2:11" s="178" customFormat="1" ht="80.25" customHeight="1">
      <c r="B42" s="454" t="s">
        <v>61</v>
      </c>
      <c r="C42" s="454" t="s">
        <v>204</v>
      </c>
      <c r="D42" s="454" t="s">
        <v>37</v>
      </c>
      <c r="E42" s="455" t="s">
        <v>206</v>
      </c>
      <c r="F42" s="368" t="s">
        <v>105</v>
      </c>
      <c r="G42" s="368" t="s">
        <v>106</v>
      </c>
      <c r="H42" s="456">
        <f>I42+J42</f>
        <v>49800</v>
      </c>
      <c r="I42" s="232">
        <v>49800</v>
      </c>
      <c r="J42" s="290"/>
      <c r="K42" s="233"/>
    </row>
    <row r="43" spans="2:11" s="178" customFormat="1" ht="80.25" customHeight="1">
      <c r="B43" s="454" t="s">
        <v>61</v>
      </c>
      <c r="C43" s="454" t="s">
        <v>204</v>
      </c>
      <c r="D43" s="454" t="s">
        <v>37</v>
      </c>
      <c r="E43" s="455" t="s">
        <v>206</v>
      </c>
      <c r="F43" s="370" t="s">
        <v>132</v>
      </c>
      <c r="G43" s="368" t="s">
        <v>133</v>
      </c>
      <c r="H43" s="456">
        <f>I43+J43</f>
        <v>20000</v>
      </c>
      <c r="I43" s="179">
        <v>20000</v>
      </c>
      <c r="J43" s="380"/>
      <c r="K43" s="234"/>
    </row>
    <row r="44" spans="2:11" s="178" customFormat="1" ht="80.25" customHeight="1">
      <c r="B44" s="326" t="s">
        <v>570</v>
      </c>
      <c r="C44" s="342" t="s">
        <v>328</v>
      </c>
      <c r="D44" s="98" t="s">
        <v>329</v>
      </c>
      <c r="E44" s="202" t="s">
        <v>330</v>
      </c>
      <c r="F44" s="368" t="s">
        <v>578</v>
      </c>
      <c r="G44" s="368" t="s">
        <v>596</v>
      </c>
      <c r="H44" s="456">
        <f>I44+J44</f>
        <v>30000</v>
      </c>
      <c r="I44" s="179">
        <v>30000</v>
      </c>
      <c r="J44" s="380"/>
      <c r="K44" s="239"/>
    </row>
    <row r="45" spans="2:11" s="178" customFormat="1" ht="104.25" customHeight="1">
      <c r="B45" s="322" t="s">
        <v>79</v>
      </c>
      <c r="C45" s="101" t="s">
        <v>80</v>
      </c>
      <c r="D45" s="101" t="s">
        <v>192</v>
      </c>
      <c r="E45" s="108" t="s">
        <v>81</v>
      </c>
      <c r="F45" s="352" t="s">
        <v>122</v>
      </c>
      <c r="G45" s="352" t="s">
        <v>118</v>
      </c>
      <c r="H45" s="456">
        <f aca="true" t="shared" si="2" ref="H45:H54">I45+J45</f>
        <v>10000</v>
      </c>
      <c r="I45" s="353">
        <v>10000</v>
      </c>
      <c r="J45" s="353"/>
      <c r="K45" s="234"/>
    </row>
    <row r="46" spans="2:11" s="178" customFormat="1" ht="67.5" customHeight="1" hidden="1">
      <c r="B46" s="322" t="s">
        <v>82</v>
      </c>
      <c r="C46" s="101" t="s">
        <v>83</v>
      </c>
      <c r="D46" s="101" t="s">
        <v>193</v>
      </c>
      <c r="E46" s="108" t="s">
        <v>75</v>
      </c>
      <c r="F46" s="365"/>
      <c r="G46" s="352" t="s">
        <v>119</v>
      </c>
      <c r="H46" s="456">
        <f t="shared" si="2"/>
        <v>0</v>
      </c>
      <c r="I46" s="354"/>
      <c r="J46" s="354"/>
      <c r="K46" s="234"/>
    </row>
    <row r="47" spans="2:11" s="178" customFormat="1" ht="138.75" customHeight="1">
      <c r="B47" s="324" t="s">
        <v>95</v>
      </c>
      <c r="C47" s="229" t="s">
        <v>365</v>
      </c>
      <c r="D47" s="229" t="s">
        <v>193</v>
      </c>
      <c r="E47" s="204" t="s">
        <v>436</v>
      </c>
      <c r="F47" s="368" t="s">
        <v>581</v>
      </c>
      <c r="G47" s="563" t="s">
        <v>120</v>
      </c>
      <c r="H47" s="456">
        <f t="shared" si="2"/>
        <v>50000</v>
      </c>
      <c r="I47" s="179">
        <v>50000</v>
      </c>
      <c r="J47" s="380"/>
      <c r="K47" s="234"/>
    </row>
    <row r="48" spans="2:11" s="178" customFormat="1" ht="124.5" customHeight="1">
      <c r="B48" s="324" t="s">
        <v>135</v>
      </c>
      <c r="C48" s="226" t="s">
        <v>347</v>
      </c>
      <c r="D48" s="325" t="s">
        <v>382</v>
      </c>
      <c r="E48" s="108" t="s">
        <v>134</v>
      </c>
      <c r="F48" s="369" t="s">
        <v>121</v>
      </c>
      <c r="G48" s="367" t="s">
        <v>119</v>
      </c>
      <c r="H48" s="456">
        <f t="shared" si="2"/>
        <v>150000</v>
      </c>
      <c r="I48" s="232">
        <v>150000</v>
      </c>
      <c r="J48" s="290"/>
      <c r="K48" s="233"/>
    </row>
    <row r="49" spans="2:11" s="178" customFormat="1" ht="123.75" customHeight="1">
      <c r="B49" s="98" t="s">
        <v>137</v>
      </c>
      <c r="C49" s="98" t="s">
        <v>101</v>
      </c>
      <c r="D49" s="98" t="s">
        <v>384</v>
      </c>
      <c r="E49" s="202" t="s">
        <v>102</v>
      </c>
      <c r="F49" s="557" t="s">
        <v>567</v>
      </c>
      <c r="G49" s="367" t="s">
        <v>123</v>
      </c>
      <c r="H49" s="456">
        <f t="shared" si="2"/>
        <v>93600</v>
      </c>
      <c r="I49" s="228">
        <v>93600</v>
      </c>
      <c r="J49" s="177"/>
      <c r="K49" s="233"/>
    </row>
    <row r="50" spans="2:11" s="178" customFormat="1" ht="125.25" customHeight="1">
      <c r="B50" s="98" t="s">
        <v>137</v>
      </c>
      <c r="C50" s="98" t="s">
        <v>101</v>
      </c>
      <c r="D50" s="98" t="s">
        <v>384</v>
      </c>
      <c r="E50" s="202" t="s">
        <v>102</v>
      </c>
      <c r="F50" s="368" t="s">
        <v>124</v>
      </c>
      <c r="G50" s="367" t="s">
        <v>125</v>
      </c>
      <c r="H50" s="456">
        <f t="shared" si="2"/>
        <v>36000</v>
      </c>
      <c r="I50" s="222">
        <v>36000</v>
      </c>
      <c r="J50" s="173"/>
      <c r="K50" s="233"/>
    </row>
    <row r="51" spans="1:11" ht="147" customHeight="1">
      <c r="A51" s="159"/>
      <c r="B51" s="98" t="s">
        <v>137</v>
      </c>
      <c r="C51" s="98" t="s">
        <v>101</v>
      </c>
      <c r="D51" s="98" t="s">
        <v>384</v>
      </c>
      <c r="E51" s="202" t="s">
        <v>102</v>
      </c>
      <c r="F51" s="558" t="s">
        <v>126</v>
      </c>
      <c r="G51" s="367" t="s">
        <v>127</v>
      </c>
      <c r="H51" s="456">
        <f t="shared" si="2"/>
        <v>50000</v>
      </c>
      <c r="I51" s="179">
        <v>50000</v>
      </c>
      <c r="J51" s="179"/>
      <c r="K51" s="233"/>
    </row>
    <row r="52" spans="1:11" ht="75" customHeight="1">
      <c r="A52" s="159"/>
      <c r="B52" s="98" t="s">
        <v>137</v>
      </c>
      <c r="C52" s="98" t="s">
        <v>101</v>
      </c>
      <c r="D52" s="98" t="s">
        <v>384</v>
      </c>
      <c r="E52" s="202" t="s">
        <v>102</v>
      </c>
      <c r="F52" s="558" t="s">
        <v>128</v>
      </c>
      <c r="G52" s="367" t="s">
        <v>129</v>
      </c>
      <c r="H52" s="456">
        <f t="shared" si="2"/>
        <v>58200</v>
      </c>
      <c r="I52" s="179">
        <v>58200</v>
      </c>
      <c r="J52" s="179"/>
      <c r="K52" s="234"/>
    </row>
    <row r="53" spans="1:11" ht="75" customHeight="1">
      <c r="A53" s="159"/>
      <c r="B53" s="98" t="s">
        <v>137</v>
      </c>
      <c r="C53" s="98" t="s">
        <v>101</v>
      </c>
      <c r="D53" s="98" t="s">
        <v>384</v>
      </c>
      <c r="E53" s="202" t="s">
        <v>102</v>
      </c>
      <c r="F53" s="560" t="s">
        <v>563</v>
      </c>
      <c r="G53" s="367" t="s">
        <v>562</v>
      </c>
      <c r="H53" s="456">
        <f t="shared" si="2"/>
        <v>3000</v>
      </c>
      <c r="I53" s="232">
        <v>3000</v>
      </c>
      <c r="J53" s="232"/>
      <c r="K53" s="355"/>
    </row>
    <row r="54" spans="1:11" ht="87" customHeight="1" thickBot="1">
      <c r="A54" s="159"/>
      <c r="B54" s="98" t="s">
        <v>137</v>
      </c>
      <c r="C54" s="98" t="s">
        <v>101</v>
      </c>
      <c r="D54" s="98" t="s">
        <v>384</v>
      </c>
      <c r="E54" s="202" t="s">
        <v>102</v>
      </c>
      <c r="F54" s="560" t="s">
        <v>130</v>
      </c>
      <c r="G54" s="367" t="s">
        <v>131</v>
      </c>
      <c r="H54" s="456">
        <f t="shared" si="2"/>
        <v>110000</v>
      </c>
      <c r="I54" s="232">
        <v>110000</v>
      </c>
      <c r="J54" s="232"/>
      <c r="K54" s="355"/>
    </row>
    <row r="55" spans="1:11" ht="81">
      <c r="A55" s="159"/>
      <c r="B55" s="266" t="s">
        <v>397</v>
      </c>
      <c r="C55" s="267"/>
      <c r="D55" s="267"/>
      <c r="E55" s="252" t="s">
        <v>196</v>
      </c>
      <c r="F55" s="268"/>
      <c r="G55" s="268"/>
      <c r="H55" s="457">
        <f>I55+J55</f>
        <v>122280</v>
      </c>
      <c r="I55" s="291">
        <f>I56</f>
        <v>122280</v>
      </c>
      <c r="J55" s="291">
        <f>J59+J60</f>
        <v>0</v>
      </c>
      <c r="K55" s="292"/>
    </row>
    <row r="56" spans="1:11" ht="78.75" thickBot="1">
      <c r="A56" s="159"/>
      <c r="B56" s="255" t="s">
        <v>398</v>
      </c>
      <c r="C56" s="256"/>
      <c r="D56" s="256"/>
      <c r="E56" s="264" t="s">
        <v>196</v>
      </c>
      <c r="F56" s="269"/>
      <c r="G56" s="269"/>
      <c r="H56" s="449">
        <f>I56+J56</f>
        <v>122280</v>
      </c>
      <c r="I56" s="293">
        <f>I59+I60</f>
        <v>122280</v>
      </c>
      <c r="J56" s="293"/>
      <c r="K56" s="294"/>
    </row>
    <row r="57" spans="1:11" ht="93.75" customHeight="1">
      <c r="A57" s="159"/>
      <c r="B57" s="464" t="s">
        <v>579</v>
      </c>
      <c r="C57" s="98" t="s">
        <v>204</v>
      </c>
      <c r="D57" s="98" t="s">
        <v>37</v>
      </c>
      <c r="E57" s="202" t="s">
        <v>206</v>
      </c>
      <c r="F57" s="370" t="s">
        <v>565</v>
      </c>
      <c r="G57" s="368" t="s">
        <v>133</v>
      </c>
      <c r="H57" s="564">
        <f aca="true" t="shared" si="3" ref="H57:H64">I57+J57</f>
        <v>14580</v>
      </c>
      <c r="I57" s="567">
        <v>14580</v>
      </c>
      <c r="J57" s="565"/>
      <c r="K57" s="565"/>
    </row>
    <row r="58" spans="1:11" ht="72.75" customHeight="1">
      <c r="A58" s="159"/>
      <c r="B58" s="328">
        <v>1014082</v>
      </c>
      <c r="C58" s="226" t="s">
        <v>144</v>
      </c>
      <c r="D58" s="226" t="s">
        <v>437</v>
      </c>
      <c r="E58" s="364" t="s">
        <v>146</v>
      </c>
      <c r="F58" s="372" t="s">
        <v>109</v>
      </c>
      <c r="G58" s="368" t="s">
        <v>564</v>
      </c>
      <c r="H58" s="564">
        <f t="shared" si="3"/>
        <v>24220</v>
      </c>
      <c r="I58" s="565">
        <v>24220</v>
      </c>
      <c r="J58" s="565"/>
      <c r="K58" s="565"/>
    </row>
    <row r="59" spans="1:11" ht="75">
      <c r="A59" s="159"/>
      <c r="B59" s="328">
        <v>1014082</v>
      </c>
      <c r="C59" s="226" t="s">
        <v>144</v>
      </c>
      <c r="D59" s="226" t="s">
        <v>437</v>
      </c>
      <c r="E59" s="364" t="s">
        <v>146</v>
      </c>
      <c r="F59" s="563" t="s">
        <v>432</v>
      </c>
      <c r="G59" s="563" t="s">
        <v>225</v>
      </c>
      <c r="H59" s="564">
        <f t="shared" si="3"/>
        <v>83280</v>
      </c>
      <c r="I59" s="354">
        <v>83280</v>
      </c>
      <c r="J59" s="354"/>
      <c r="K59" s="234"/>
    </row>
    <row r="60" spans="1:11" ht="67.5" customHeight="1" thickBot="1">
      <c r="A60" s="159"/>
      <c r="B60" s="328">
        <v>1014082</v>
      </c>
      <c r="C60" s="226" t="s">
        <v>144</v>
      </c>
      <c r="D60" s="226" t="s">
        <v>437</v>
      </c>
      <c r="E60" s="364" t="s">
        <v>146</v>
      </c>
      <c r="F60" s="366" t="s">
        <v>116</v>
      </c>
      <c r="G60" s="366" t="s">
        <v>117</v>
      </c>
      <c r="H60" s="458">
        <f t="shared" si="3"/>
        <v>39000</v>
      </c>
      <c r="I60" s="231">
        <v>39000</v>
      </c>
      <c r="J60" s="231"/>
      <c r="K60" s="233"/>
    </row>
    <row r="61" spans="1:11" ht="81" customHeight="1">
      <c r="A61" s="159"/>
      <c r="B61" s="266" t="s">
        <v>63</v>
      </c>
      <c r="C61" s="267"/>
      <c r="D61" s="267"/>
      <c r="E61" s="252" t="s">
        <v>199</v>
      </c>
      <c r="F61" s="268"/>
      <c r="G61" s="268"/>
      <c r="H61" s="268">
        <f t="shared" si="3"/>
        <v>15000</v>
      </c>
      <c r="I61" s="291">
        <f>I62</f>
        <v>15000</v>
      </c>
      <c r="J61" s="291"/>
      <c r="K61" s="292"/>
    </row>
    <row r="62" spans="1:11" ht="64.5" customHeight="1" thickBot="1">
      <c r="A62" s="159"/>
      <c r="B62" s="255" t="s">
        <v>64</v>
      </c>
      <c r="C62" s="256"/>
      <c r="D62" s="256"/>
      <c r="E62" s="264" t="s">
        <v>438</v>
      </c>
      <c r="F62" s="269"/>
      <c r="G62" s="269"/>
      <c r="H62" s="269">
        <f t="shared" si="3"/>
        <v>15000</v>
      </c>
      <c r="I62" s="293">
        <f>I63</f>
        <v>15000</v>
      </c>
      <c r="J62" s="293"/>
      <c r="K62" s="29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61" t="s">
        <v>132</v>
      </c>
      <c r="G63" s="552" t="s">
        <v>133</v>
      </c>
      <c r="H63" s="562">
        <f t="shared" si="3"/>
        <v>15000</v>
      </c>
      <c r="I63" s="353">
        <v>15000</v>
      </c>
      <c r="J63" s="360"/>
      <c r="K63" s="361"/>
    </row>
    <row r="64" spans="1:11" ht="28.5" customHeight="1" thickBot="1">
      <c r="A64" s="159"/>
      <c r="B64" s="295"/>
      <c r="C64" s="296"/>
      <c r="D64" s="297"/>
      <c r="E64" s="298" t="s">
        <v>313</v>
      </c>
      <c r="F64" s="553"/>
      <c r="G64" s="298"/>
      <c r="H64" s="459">
        <f t="shared" si="3"/>
        <v>9820680</v>
      </c>
      <c r="I64" s="300">
        <f>I7+I28+I40+I55</f>
        <v>9778380</v>
      </c>
      <c r="J64" s="300">
        <f>J7+J28+J40+J55</f>
        <v>42300</v>
      </c>
      <c r="K64" s="30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62" t="s">
        <v>28</v>
      </c>
      <c r="F66" s="158"/>
      <c r="G66" s="158"/>
      <c r="H66" s="158"/>
      <c r="I66" s="184"/>
      <c r="J66" s="363" t="s">
        <v>435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669" t="s">
        <v>605</v>
      </c>
      <c r="E1" s="669"/>
      <c r="F1" s="669"/>
    </row>
    <row r="2" spans="2:10" ht="75" customHeight="1">
      <c r="B2" s="668" t="s">
        <v>488</v>
      </c>
      <c r="C2" s="668"/>
      <c r="D2" s="668"/>
      <c r="J2" s="161"/>
    </row>
    <row r="3" spans="2:16" ht="16.5" customHeight="1" thickBot="1">
      <c r="B3" s="568">
        <v>25539000000</v>
      </c>
      <c r="C3" s="162"/>
      <c r="D3" s="425"/>
      <c r="P3" s="236"/>
    </row>
    <row r="4" spans="2:4" ht="92.25" customHeight="1">
      <c r="B4" s="647" t="s">
        <v>492</v>
      </c>
      <c r="C4" s="647" t="s">
        <v>239</v>
      </c>
      <c r="D4" s="658" t="s">
        <v>240</v>
      </c>
    </row>
    <row r="5" spans="2:4" ht="35.25" customHeight="1" thickBot="1">
      <c r="B5" s="648"/>
      <c r="C5" s="648"/>
      <c r="D5" s="659"/>
    </row>
    <row r="6" spans="1:4" s="170" customFormat="1" ht="15.75">
      <c r="A6" s="164"/>
      <c r="B6" s="165">
        <v>1</v>
      </c>
      <c r="C6" s="165">
        <v>2</v>
      </c>
      <c r="D6" s="497">
        <v>3</v>
      </c>
    </row>
    <row r="7" spans="1:4" s="170" customFormat="1" ht="75.75" customHeight="1">
      <c r="A7" s="164"/>
      <c r="B7" s="501" t="s">
        <v>266</v>
      </c>
      <c r="C7" s="512" t="s">
        <v>241</v>
      </c>
      <c r="D7" s="506" t="s">
        <v>273</v>
      </c>
    </row>
    <row r="8" spans="1:4" s="170" customFormat="1" ht="84.75" customHeight="1">
      <c r="A8" s="164"/>
      <c r="B8" s="500" t="s">
        <v>267</v>
      </c>
      <c r="C8" s="342" t="s">
        <v>460</v>
      </c>
      <c r="D8" s="499" t="s">
        <v>35</v>
      </c>
    </row>
    <row r="9" spans="1:4" s="170" customFormat="1" ht="69.75" customHeight="1">
      <c r="A9" s="164"/>
      <c r="B9" s="501" t="s">
        <v>268</v>
      </c>
      <c r="C9" s="461" t="s">
        <v>281</v>
      </c>
      <c r="D9" s="665" t="s">
        <v>283</v>
      </c>
    </row>
    <row r="10" spans="1:4" s="170" customFormat="1" ht="56.25" customHeight="1" hidden="1">
      <c r="A10" s="164"/>
      <c r="B10" s="498"/>
      <c r="C10" s="218"/>
      <c r="D10" s="666"/>
    </row>
    <row r="11" spans="1:4" s="170" customFormat="1" ht="39.75" customHeight="1">
      <c r="A11" s="164"/>
      <c r="B11" s="501" t="s">
        <v>269</v>
      </c>
      <c r="C11" s="226" t="s">
        <v>3</v>
      </c>
      <c r="D11" s="666"/>
    </row>
    <row r="12" spans="1:4" s="170" customFormat="1" ht="96.75" customHeight="1">
      <c r="A12" s="164"/>
      <c r="B12" s="501" t="s">
        <v>270</v>
      </c>
      <c r="C12" s="226" t="s">
        <v>242</v>
      </c>
      <c r="D12" s="666"/>
    </row>
    <row r="13" spans="1:4" s="170" customFormat="1" ht="95.25" customHeight="1" hidden="1">
      <c r="A13" s="164"/>
      <c r="B13" s="503" t="s">
        <v>173</v>
      </c>
      <c r="C13" s="226" t="s">
        <v>174</v>
      </c>
      <c r="D13" s="666"/>
    </row>
    <row r="14" spans="1:4" s="170" customFormat="1" ht="95.25" customHeight="1">
      <c r="A14" s="164"/>
      <c r="B14" s="501" t="s">
        <v>271</v>
      </c>
      <c r="C14" s="462" t="s">
        <v>282</v>
      </c>
      <c r="D14" s="667"/>
    </row>
    <row r="15" spans="1:4" s="170" customFormat="1" ht="95.25" customHeight="1">
      <c r="A15" s="164"/>
      <c r="B15" s="501" t="s">
        <v>272</v>
      </c>
      <c r="C15" s="462" t="s">
        <v>254</v>
      </c>
      <c r="D15" s="502" t="s">
        <v>35</v>
      </c>
    </row>
    <row r="16" spans="1:4" s="170" customFormat="1" ht="65.25" customHeight="1">
      <c r="A16" s="164"/>
      <c r="B16" s="504" t="s">
        <v>274</v>
      </c>
      <c r="C16" s="336" t="s">
        <v>255</v>
      </c>
      <c r="D16" s="502" t="s">
        <v>35</v>
      </c>
    </row>
    <row r="17" spans="1:4" s="170" customFormat="1" ht="74.25" customHeight="1" thickBot="1">
      <c r="A17" s="164"/>
      <c r="B17" s="505" t="s">
        <v>275</v>
      </c>
      <c r="C17" s="223" t="s">
        <v>256</v>
      </c>
      <c r="D17" s="502" t="s">
        <v>285</v>
      </c>
    </row>
    <row r="18" spans="1:10" s="170" customFormat="1" ht="183" customHeight="1" thickBot="1">
      <c r="A18" s="164"/>
      <c r="B18" s="505" t="s">
        <v>276</v>
      </c>
      <c r="C18" s="463" t="s">
        <v>284</v>
      </c>
      <c r="D18" s="506" t="s">
        <v>286</v>
      </c>
      <c r="J18" s="440"/>
    </row>
    <row r="19" spans="1:4" s="170" customFormat="1" ht="135" customHeight="1">
      <c r="A19" s="164"/>
      <c r="B19" s="505" t="s">
        <v>277</v>
      </c>
      <c r="C19" s="464" t="s">
        <v>257</v>
      </c>
      <c r="D19" s="506" t="s">
        <v>287</v>
      </c>
    </row>
    <row r="20" spans="2:4" s="174" customFormat="1" ht="115.5" customHeight="1">
      <c r="B20" s="507" t="s">
        <v>278</v>
      </c>
      <c r="C20" s="98" t="s">
        <v>452</v>
      </c>
      <c r="D20" s="502" t="s">
        <v>288</v>
      </c>
    </row>
    <row r="21" spans="2:4" s="175" customFormat="1" ht="87" customHeight="1">
      <c r="B21" s="503" t="s">
        <v>279</v>
      </c>
      <c r="C21" s="226" t="s">
        <v>258</v>
      </c>
      <c r="D21" s="508" t="s">
        <v>35</v>
      </c>
    </row>
    <row r="22" spans="1:4" ht="86.25" customHeight="1" thickBot="1">
      <c r="A22" s="159"/>
      <c r="B22" s="509" t="s">
        <v>280</v>
      </c>
      <c r="C22" s="510" t="s">
        <v>259</v>
      </c>
      <c r="D22" s="511" t="s">
        <v>287</v>
      </c>
    </row>
    <row r="23" spans="2:4" s="468" customFormat="1" ht="56.25" customHeight="1">
      <c r="B23" s="469"/>
      <c r="C23" s="362" t="s">
        <v>28</v>
      </c>
      <c r="D23" s="484" t="s">
        <v>435</v>
      </c>
    </row>
    <row r="24" spans="2:4" s="468" customFormat="1" ht="101.25" customHeight="1">
      <c r="B24" s="469"/>
      <c r="C24" s="469"/>
      <c r="D24" s="484"/>
    </row>
    <row r="25" spans="2:4" s="468" customFormat="1" ht="81.75" customHeight="1">
      <c r="B25" s="471"/>
      <c r="C25" s="469"/>
      <c r="D25" s="472"/>
    </row>
    <row r="26" spans="2:4" s="468" customFormat="1" ht="100.5" customHeight="1">
      <c r="B26" s="473"/>
      <c r="C26" s="473"/>
      <c r="D26" s="470"/>
    </row>
    <row r="27" spans="2:4" s="468" customFormat="1" ht="72" customHeight="1">
      <c r="B27" s="469"/>
      <c r="C27" s="469"/>
      <c r="D27" s="472"/>
    </row>
    <row r="28" spans="2:4" s="474" customFormat="1" ht="80.25" customHeight="1">
      <c r="B28" s="475"/>
      <c r="C28" s="475"/>
      <c r="D28" s="476"/>
    </row>
    <row r="29" spans="2:4" s="474" customFormat="1" ht="77.25" customHeight="1">
      <c r="B29" s="477"/>
      <c r="C29" s="478"/>
      <c r="D29" s="479"/>
    </row>
    <row r="30" spans="2:4" s="474" customFormat="1" ht="67.5" customHeight="1" hidden="1">
      <c r="B30" s="477"/>
      <c r="C30" s="478"/>
      <c r="D30" s="480"/>
    </row>
    <row r="31" spans="2:4" s="474" customFormat="1" ht="84" customHeight="1">
      <c r="B31" s="481"/>
      <c r="C31" s="471"/>
      <c r="D31" s="476"/>
    </row>
    <row r="32" spans="2:4" s="474" customFormat="1" ht="124.5" customHeight="1">
      <c r="B32" s="481"/>
      <c r="C32" s="469"/>
      <c r="D32" s="476"/>
    </row>
    <row r="33" spans="2:4" s="474" customFormat="1" ht="96.75" customHeight="1">
      <c r="B33" s="475"/>
      <c r="C33" s="475"/>
      <c r="D33" s="470"/>
    </row>
    <row r="34" spans="2:4" s="474" customFormat="1" ht="74.25" customHeight="1">
      <c r="B34" s="475"/>
      <c r="C34" s="475"/>
      <c r="D34" s="476"/>
    </row>
    <row r="35" spans="2:4" s="468" customFormat="1" ht="123" customHeight="1">
      <c r="B35" s="475"/>
      <c r="C35" s="475"/>
      <c r="D35" s="482"/>
    </row>
    <row r="36" spans="2:4" s="468" customFormat="1" ht="62.25" customHeight="1">
      <c r="B36" s="475"/>
      <c r="C36" s="475"/>
      <c r="D36" s="482"/>
    </row>
    <row r="37" spans="2:4" s="468" customFormat="1" ht="18.75">
      <c r="B37" s="475"/>
      <c r="C37" s="475"/>
      <c r="D37" s="482"/>
    </row>
    <row r="38" spans="2:4" s="468" customFormat="1" ht="18.75">
      <c r="B38" s="483"/>
      <c r="C38" s="469"/>
      <c r="D38" s="479"/>
    </row>
    <row r="39" spans="2:4" s="468" customFormat="1" ht="18.75">
      <c r="B39" s="483"/>
      <c r="C39" s="469"/>
      <c r="D39" s="479"/>
    </row>
    <row r="40" spans="1:4" ht="20.25" hidden="1">
      <c r="A40" s="159"/>
      <c r="B40" s="465" t="s">
        <v>433</v>
      </c>
      <c r="C40" s="466"/>
      <c r="D40" s="467"/>
    </row>
    <row r="41" spans="1:4" ht="21" hidden="1" thickBot="1">
      <c r="A41" s="159"/>
      <c r="B41" s="356" t="s">
        <v>434</v>
      </c>
      <c r="C41" s="357"/>
      <c r="D41" s="269"/>
    </row>
    <row r="42" spans="1:4" ht="19.5" hidden="1" thickBot="1">
      <c r="A42" s="159"/>
      <c r="B42" s="359"/>
      <c r="C42" s="359"/>
      <c r="D42" s="352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96" t="s">
        <v>606</v>
      </c>
    </row>
    <row r="2" spans="2:13" ht="75" customHeight="1">
      <c r="B2" s="653" t="s">
        <v>489</v>
      </c>
      <c r="C2" s="653"/>
      <c r="D2" s="653"/>
      <c r="E2" s="653"/>
      <c r="F2" s="653"/>
      <c r="G2" s="653"/>
      <c r="M2" s="161"/>
    </row>
    <row r="3" spans="3:19" ht="21" customHeight="1" thickBot="1">
      <c r="C3" s="162">
        <v>25539000000</v>
      </c>
      <c r="D3" s="162"/>
      <c r="E3" s="655"/>
      <c r="F3" s="655"/>
      <c r="G3" s="655"/>
      <c r="S3" s="236"/>
    </row>
    <row r="4" spans="2:7" ht="92.25" customHeight="1">
      <c r="B4" s="647" t="s">
        <v>230</v>
      </c>
      <c r="C4" s="647" t="s">
        <v>220</v>
      </c>
      <c r="D4" s="647" t="s">
        <v>231</v>
      </c>
      <c r="E4" s="651" t="s">
        <v>219</v>
      </c>
      <c r="F4" s="658" t="s">
        <v>47</v>
      </c>
      <c r="G4" s="662" t="s">
        <v>439</v>
      </c>
    </row>
    <row r="5" spans="2:7" ht="35.25" customHeight="1" thickBot="1">
      <c r="B5" s="648"/>
      <c r="C5" s="648"/>
      <c r="D5" s="648"/>
      <c r="E5" s="652"/>
      <c r="F5" s="659"/>
      <c r="G5" s="663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1">
        <v>5</v>
      </c>
      <c r="G6" s="168">
        <v>8</v>
      </c>
    </row>
    <row r="7" spans="1:7" s="170" customFormat="1" ht="75" customHeight="1">
      <c r="A7" s="164"/>
      <c r="B7" s="266" t="s">
        <v>200</v>
      </c>
      <c r="C7" s="282"/>
      <c r="D7" s="282"/>
      <c r="E7" s="283" t="s">
        <v>185</v>
      </c>
      <c r="F7" s="253"/>
      <c r="G7" s="254">
        <f>G8</f>
        <v>25000</v>
      </c>
    </row>
    <row r="8" spans="1:7" s="170" customFormat="1" ht="54.75" customHeight="1" thickBot="1">
      <c r="A8" s="164"/>
      <c r="B8" s="255" t="s">
        <v>201</v>
      </c>
      <c r="C8" s="286"/>
      <c r="D8" s="286"/>
      <c r="E8" s="287" t="s">
        <v>185</v>
      </c>
      <c r="F8" s="258"/>
      <c r="G8" s="259">
        <f>G9</f>
        <v>25000</v>
      </c>
    </row>
    <row r="9" spans="1:7" s="170" customFormat="1" ht="57.75" customHeight="1" thickBot="1">
      <c r="A9" s="164"/>
      <c r="B9" s="345" t="s">
        <v>399</v>
      </c>
      <c r="C9" s="346" t="s">
        <v>400</v>
      </c>
      <c r="D9" s="229" t="s">
        <v>188</v>
      </c>
      <c r="E9" s="554" t="s">
        <v>402</v>
      </c>
      <c r="F9" s="368" t="s">
        <v>559</v>
      </c>
      <c r="G9" s="222">
        <v>25000</v>
      </c>
    </row>
    <row r="10" spans="1:7" s="170" customFormat="1" ht="86.25" customHeight="1" thickBot="1">
      <c r="A10" s="164"/>
      <c r="B10" s="266" t="s">
        <v>397</v>
      </c>
      <c r="C10" s="267"/>
      <c r="D10" s="267"/>
      <c r="E10" s="252" t="s">
        <v>196</v>
      </c>
      <c r="F10" s="252"/>
      <c r="G10" s="555">
        <f>G11</f>
        <v>24220</v>
      </c>
    </row>
    <row r="11" spans="1:7" s="170" customFormat="1" ht="57.75" customHeight="1" thickBot="1">
      <c r="A11" s="164"/>
      <c r="B11" s="255" t="s">
        <v>398</v>
      </c>
      <c r="C11" s="256"/>
      <c r="D11" s="256"/>
      <c r="E11" s="264" t="s">
        <v>196</v>
      </c>
      <c r="F11" s="252"/>
      <c r="G11" s="555">
        <f>G12</f>
        <v>24220</v>
      </c>
    </row>
    <row r="12" spans="1:7" s="170" customFormat="1" ht="72.75" customHeight="1" thickBot="1">
      <c r="A12" s="164"/>
      <c r="B12" s="328">
        <v>1014082</v>
      </c>
      <c r="C12" s="226" t="s">
        <v>144</v>
      </c>
      <c r="D12" s="226" t="s">
        <v>437</v>
      </c>
      <c r="E12" s="364" t="s">
        <v>146</v>
      </c>
      <c r="F12" s="368" t="s">
        <v>560</v>
      </c>
      <c r="G12" s="556">
        <v>24220</v>
      </c>
    </row>
    <row r="13" spans="1:7" ht="28.5" customHeight="1" thickBot="1">
      <c r="A13" s="159"/>
      <c r="B13" s="295"/>
      <c r="C13" s="296"/>
      <c r="D13" s="297"/>
      <c r="E13" s="298" t="s">
        <v>313</v>
      </c>
      <c r="F13" s="299"/>
      <c r="G13" s="30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62" t="s">
        <v>28</v>
      </c>
      <c r="F15" s="158"/>
      <c r="G15" s="363" t="s">
        <v>435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2020-01-27T13:37:16Z</cp:lastPrinted>
  <dcterms:created xsi:type="dcterms:W3CDTF">2004-10-20T08:35:41Z</dcterms:created>
  <dcterms:modified xsi:type="dcterms:W3CDTF">2020-01-27T13:37:21Z</dcterms:modified>
  <cp:category/>
  <cp:version/>
  <cp:contentType/>
  <cp:contentStatus/>
</cp:coreProperties>
</file>